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ozpočet 2016" sheetId="1" r:id="rId1"/>
  </sheets>
  <definedNames>
    <definedName name="_xlnm.Print_Area" localSheetId="0">'Rozpočet 2016'!$A$1:$H$431</definedName>
  </definedNames>
  <calcPr calcId="152511"/>
</workbook>
</file>

<file path=xl/calcChain.xml><?xml version="1.0" encoding="utf-8"?>
<calcChain xmlns="http://schemas.openxmlformats.org/spreadsheetml/2006/main">
  <c r="C410" i="1" l="1"/>
  <c r="C420" i="1" s="1"/>
  <c r="C405" i="1"/>
  <c r="C415" i="1" s="1"/>
  <c r="C389" i="1"/>
  <c r="C385" i="1"/>
  <c r="C382" i="1"/>
  <c r="C372" i="1"/>
  <c r="C364" i="1"/>
  <c r="C360" i="1"/>
  <c r="C348" i="1"/>
  <c r="C344" i="1"/>
  <c r="C339" i="1"/>
  <c r="C335" i="1"/>
  <c r="C330" i="1"/>
  <c r="C327" i="1"/>
  <c r="C321" i="1"/>
  <c r="C318" i="1"/>
  <c r="C290" i="1"/>
  <c r="C278" i="1"/>
  <c r="C275" i="1"/>
  <c r="C245" i="1"/>
  <c r="C242" i="1"/>
  <c r="C237" i="1"/>
  <c r="C226" i="1"/>
  <c r="C220" i="1"/>
  <c r="C211" i="1"/>
  <c r="C205" i="1"/>
  <c r="C202" i="1"/>
  <c r="C195" i="1"/>
  <c r="C191" i="1"/>
  <c r="C183" i="1"/>
  <c r="C178" i="1"/>
  <c r="C173" i="1"/>
  <c r="C170" i="1"/>
  <c r="C165" i="1"/>
  <c r="C160" i="1"/>
  <c r="C157" i="1"/>
  <c r="C152" i="1"/>
  <c r="C148" i="1"/>
  <c r="C97" i="1"/>
  <c r="G94" i="1"/>
  <c r="C87" i="1"/>
  <c r="C84" i="1"/>
  <c r="C53" i="1"/>
  <c r="C48" i="1"/>
  <c r="C45" i="1"/>
  <c r="C37" i="1"/>
  <c r="C28" i="1"/>
  <c r="C16" i="1"/>
  <c r="C13" i="1"/>
  <c r="C10" i="1"/>
  <c r="C392" i="1" l="1"/>
  <c r="C94" i="1"/>
  <c r="C91" i="1"/>
  <c r="C414" i="1" s="1"/>
  <c r="C177" i="1"/>
  <c r="C80" i="1"/>
  <c r="C413" i="1" s="1"/>
  <c r="C26" i="1"/>
  <c r="C398" i="1"/>
  <c r="C419" i="1" s="1"/>
  <c r="C396" i="1"/>
  <c r="C8" i="1"/>
  <c r="C356" i="1" l="1"/>
  <c r="C397" i="1" s="1"/>
  <c r="C395" i="1"/>
  <c r="C416" i="1"/>
  <c r="C418" i="1" l="1"/>
  <c r="C421" i="1" s="1"/>
  <c r="C423" i="1"/>
  <c r="C399" i="1"/>
</calcChain>
</file>

<file path=xl/sharedStrings.xml><?xml version="1.0" encoding="utf-8"?>
<sst xmlns="http://schemas.openxmlformats.org/spreadsheetml/2006/main" count="964" uniqueCount="428">
  <si>
    <t>Bežné príjmy:</t>
  </si>
  <si>
    <t>Skutočné plnenie rozpočtu na rok 2014</t>
  </si>
  <si>
    <t>DAŇOVÉ PRÍJMY SPOLU</t>
  </si>
  <si>
    <t>Dane z príjmov, ziskov a kapitál. majetku</t>
  </si>
  <si>
    <t>11xxxx</t>
  </si>
  <si>
    <t>Daň z príjmov fyzických osôb</t>
  </si>
  <si>
    <t>Daň z majetku</t>
  </si>
  <si>
    <t>12xxxx</t>
  </si>
  <si>
    <t>Daň z nehnuteľností PO a FO</t>
  </si>
  <si>
    <t>Dane za špecifické služby</t>
  </si>
  <si>
    <t>13xxxx</t>
  </si>
  <si>
    <t>Daň za psa</t>
  </si>
  <si>
    <t>Daň za nevýherné hracie prístroje</t>
  </si>
  <si>
    <t>Daň za predajné automaty</t>
  </si>
  <si>
    <t>Daň za vjazd a zotr. vozidiel v hist.časti mesta</t>
  </si>
  <si>
    <t>Daň za ubytovanie/pobyt</t>
  </si>
  <si>
    <t>Daň za užívanie verejného priestranstva</t>
  </si>
  <si>
    <t>Za uloženie odpadu (platby od TS)</t>
  </si>
  <si>
    <t>Za komunálny odpad (platby od občanov NO)</t>
  </si>
  <si>
    <t>NEDAŇOVÉ PRÍJMY SPOLU</t>
  </si>
  <si>
    <t>Príjmy z podnik. a z vlastníctva majetku</t>
  </si>
  <si>
    <t>21xxxx</t>
  </si>
  <si>
    <t>Príjmy ostatné /nájom pozemkov,vrátane cintorín. poplatkov/</t>
  </si>
  <si>
    <t>Príjmy ostatné /nájom pozemkov, vrátane cintorínskych poplatkov/</t>
  </si>
  <si>
    <t>Nájom dočasné parkovanie</t>
  </si>
  <si>
    <t>Nájom nebytových priestorov (nájomníci+BPN)</t>
  </si>
  <si>
    <t>Príjmy z prenájmu bytov -BPN</t>
  </si>
  <si>
    <t>Príjmy z prenájmu priestorov ZŠ Komenského bez /RK/</t>
  </si>
  <si>
    <t>Nájom priestorov DKN</t>
  </si>
  <si>
    <t>Nájom z nebytových priestorov MŠ</t>
  </si>
  <si>
    <t>Administratívne poplatky a platby</t>
  </si>
  <si>
    <t>Administratívne poplatky /správne poplatky/</t>
  </si>
  <si>
    <t>22xxxx</t>
  </si>
  <si>
    <t>sankcie za porušenie predpisov</t>
  </si>
  <si>
    <t>Recyklačný fond</t>
  </si>
  <si>
    <t>iné príjmy + príjmy z reklamy</t>
  </si>
  <si>
    <t>Platby rodičov  MŠ</t>
  </si>
  <si>
    <t>Poplatok za znečistenie ovzdušia</t>
  </si>
  <si>
    <t>Úroky z domácich pôžičiek a vkladov</t>
  </si>
  <si>
    <t>Z vkladov</t>
  </si>
  <si>
    <t>Iné nedaňové príjmy</t>
  </si>
  <si>
    <t>Výťažok z výherných automatov</t>
  </si>
  <si>
    <t>29xxxx</t>
  </si>
  <si>
    <t>Príjem z dobropisov</t>
  </si>
  <si>
    <t>Z náhrad poistného</t>
  </si>
  <si>
    <t>Transfery - bežné</t>
  </si>
  <si>
    <t>Dotácia na stavebný úrad</t>
  </si>
  <si>
    <t>312xxx</t>
  </si>
  <si>
    <t>Dotácia na cesty</t>
  </si>
  <si>
    <t>Dotácia Dom seniorov-BV</t>
  </si>
  <si>
    <t>Dotácia ÚPSVaR- §52a-MŠ</t>
  </si>
  <si>
    <t>Dotácia na aktiváčne práce</t>
  </si>
  <si>
    <t>Dotácia ÚPSVaR -Projekt XX.</t>
  </si>
  <si>
    <t>Dotácia od UPSVaR na chránenú dielňu</t>
  </si>
  <si>
    <t>Transfer pre matričný úrad</t>
  </si>
  <si>
    <t>Dotácia na voľby+referendum</t>
  </si>
  <si>
    <t>Dotácia - evidencia obyvateľstva</t>
  </si>
  <si>
    <t>Dotácia na sociál. znevýhodn. (SZP)</t>
  </si>
  <si>
    <t>RP záškoláctvo</t>
  </si>
  <si>
    <t>Dotácia starostlivosť o životné prostredie</t>
  </si>
  <si>
    <t>Transfer pre školské zariadenia - ZŠ</t>
  </si>
  <si>
    <t>Transfer pre školský úrad</t>
  </si>
  <si>
    <t>Dotácia na učebné pomôcky</t>
  </si>
  <si>
    <t>Dotácia pre deti v hmotnej núdzi - stravné</t>
  </si>
  <si>
    <t>Dotácia na dopravné</t>
  </si>
  <si>
    <t>Dotácia na vzdelávacie poukazy</t>
  </si>
  <si>
    <t>Dotácia pre MŠ - posledný ročník</t>
  </si>
  <si>
    <t>Dotácia ŠFRB</t>
  </si>
  <si>
    <t>Dotácia na asistenta učiteľa</t>
  </si>
  <si>
    <t>Transfery pre CVČ - od subjektov verejnej správy</t>
  </si>
  <si>
    <t>Transfer pre CSS</t>
  </si>
  <si>
    <t>Granty /Boni fructi/</t>
  </si>
  <si>
    <t>Príspevky obcí na spoločný úrad</t>
  </si>
  <si>
    <t>Dotácia z MSaRR SR -na opavu ciest</t>
  </si>
  <si>
    <t>Bežné príjmy spolu:</t>
  </si>
  <si>
    <r>
      <rPr>
        <b/>
        <sz val="12"/>
        <color indexed="8"/>
        <rFont val="Arial Narrow"/>
        <family val="2"/>
        <charset val="238"/>
      </rPr>
      <t>Kapitálové</t>
    </r>
    <r>
      <rPr>
        <sz val="12"/>
        <color indexed="8"/>
        <rFont val="Arial Narrow"/>
        <family val="2"/>
        <charset val="238"/>
      </rPr>
      <t xml:space="preserve"> </t>
    </r>
    <r>
      <rPr>
        <b/>
        <sz val="12"/>
        <color indexed="8"/>
        <rFont val="Arial Narrow"/>
        <family val="2"/>
        <charset val="238"/>
      </rPr>
      <t>príjmy</t>
    </r>
  </si>
  <si>
    <t>Príjem z predaja pozemkov</t>
  </si>
  <si>
    <t>23xxxx</t>
  </si>
  <si>
    <t>Transféry - kapitálové</t>
  </si>
  <si>
    <t>32xxxx</t>
  </si>
  <si>
    <t>Dotácia na rekonštrukciu verejného osvetlenia</t>
  </si>
  <si>
    <t>Dotácia na zateplenie budovy MsÚ</t>
  </si>
  <si>
    <t>Kapitálové príjmy spolu</t>
  </si>
  <si>
    <t>Bežné výdavky</t>
  </si>
  <si>
    <t xml:space="preserve">01 1 1 </t>
  </si>
  <si>
    <t>Výdavky MsÚ a MsZ</t>
  </si>
  <si>
    <t>61xxxx</t>
  </si>
  <si>
    <t>Mzdy,platy a ost.osobné vyrovnania</t>
  </si>
  <si>
    <t>62xxxx</t>
  </si>
  <si>
    <t>Poistné a príspevky do fondov</t>
  </si>
  <si>
    <t>63xxxx</t>
  </si>
  <si>
    <t>Tovary a služby</t>
  </si>
  <si>
    <t>Náhrada cestovných výdavkov</t>
  </si>
  <si>
    <t>Náhrada cestovných výdavkov - zahraničné</t>
  </si>
  <si>
    <t>Energie - elektrická, teplo</t>
  </si>
  <si>
    <t>Vodné a stočné</t>
  </si>
  <si>
    <t>Poštové a telekomunikačné služby</t>
  </si>
  <si>
    <t>Komunikačná infraštruktúra</t>
  </si>
  <si>
    <t>Interierové vybavenie</t>
  </si>
  <si>
    <t>Výpočtová technika</t>
  </si>
  <si>
    <t>Telekomunikačná technika</t>
  </si>
  <si>
    <t>Prevádzkové stroje,prístroje,zariadenia,technika</t>
  </si>
  <si>
    <t>Špeciálne stroje, prístroje a zariadenia</t>
  </si>
  <si>
    <t>Všeobecný materiál</t>
  </si>
  <si>
    <t>Softvare a licencie</t>
  </si>
  <si>
    <t>Knihy, časopisy a noviny</t>
  </si>
  <si>
    <t>Reprezentačné</t>
  </si>
  <si>
    <t>Licencia - autorské práva</t>
  </si>
  <si>
    <t xml:space="preserve">Palivo,oleje,mazivá,špeciálne kvapaliny </t>
  </si>
  <si>
    <t>Servis,údržba,opravy a výdavky s tým spojené</t>
  </si>
  <si>
    <t>Poistenie (povinné+havarijné)</t>
  </si>
  <si>
    <t>Prepravné a prenájom vozidiel</t>
  </si>
  <si>
    <t xml:space="preserve">Karty,známky,poplatky </t>
  </si>
  <si>
    <t>Údržba interierového vybavenia-nábytku</t>
  </si>
  <si>
    <t>Pracovný odev, obuv a pracovné pomôcky(vodič)</t>
  </si>
  <si>
    <t>Údržba výpočtovej techniky vrátane softvéru</t>
  </si>
  <si>
    <t>Údržba telekomunikačnej techniky</t>
  </si>
  <si>
    <t>Údržba prevádzkových strojov,prístrojov a zariadení</t>
  </si>
  <si>
    <t>Údržba budov</t>
  </si>
  <si>
    <t>Údržba budov - klimatizácia server</t>
  </si>
  <si>
    <t>Nájomné (klub dôchodcov, pozemky LESY SR,SPF)</t>
  </si>
  <si>
    <t>Nájomné rohožiek a kop.strojov</t>
  </si>
  <si>
    <t>Nájomné na program dražieb</t>
  </si>
  <si>
    <t>Školenia,kurzy,semináre</t>
  </si>
  <si>
    <t>Konkurzy a súťaže</t>
  </si>
  <si>
    <t>Propagácia a reklama,web.stránka</t>
  </si>
  <si>
    <t>Všeobecné služby</t>
  </si>
  <si>
    <t>Súd. poplatky pri súd. spore poz. MŠ Bernolákova</t>
  </si>
  <si>
    <t>Súd. poplatky pri súdnom spore Stavebný podnik, s.r.o.</t>
  </si>
  <si>
    <t>Špeciálne služby(znalec.posudky)</t>
  </si>
  <si>
    <t>Náhrady (preventívne prehliadky)</t>
  </si>
  <si>
    <t>Štúdie,expertízy,posudky</t>
  </si>
  <si>
    <t>Poplatky,odvody,dane,clá</t>
  </si>
  <si>
    <t>Stravovanie</t>
  </si>
  <si>
    <t>Poistné (majetok,poist. zodpovednosti)</t>
  </si>
  <si>
    <t>Prídel do sociálneho fondu</t>
  </si>
  <si>
    <t>Kolky</t>
  </si>
  <si>
    <t>Odmeny a príspevky (poslanci,komisie)</t>
  </si>
  <si>
    <t>Odmeny na základe dohôd o vykonaní práce</t>
  </si>
  <si>
    <t>Daň z príjmu</t>
  </si>
  <si>
    <t>Dane a miestne poplatky</t>
  </si>
  <si>
    <t>Reprezentačné výdavky</t>
  </si>
  <si>
    <t>Bežné transfery</t>
  </si>
  <si>
    <t>64xxxx</t>
  </si>
  <si>
    <t>Príspevok mesta na spoločný úrad</t>
  </si>
  <si>
    <t>Náhrady príjmu za nemoc</t>
  </si>
  <si>
    <t>Odchodné</t>
  </si>
  <si>
    <t>01 1 1</t>
  </si>
  <si>
    <t>Stavebný úrad</t>
  </si>
  <si>
    <t>Mzdy,platy a ost. osob. vyrovnania</t>
  </si>
  <si>
    <t>Ostatné výdavky na činnosť</t>
  </si>
  <si>
    <t>Obce</t>
  </si>
  <si>
    <t>Evidencia obyvateľstva - dotácie</t>
  </si>
  <si>
    <t>01 1 2</t>
  </si>
  <si>
    <t>Finančná a rozpočtová oblasť</t>
  </si>
  <si>
    <t>Auditorské služby</t>
  </si>
  <si>
    <t>Poplatky banke</t>
  </si>
  <si>
    <t>Daň zrážkou banka</t>
  </si>
  <si>
    <t>01 1 3</t>
  </si>
  <si>
    <t>Matričný úrad</t>
  </si>
  <si>
    <t xml:space="preserve">Mzdy,platy a ost.osob.vyrovnania </t>
  </si>
  <si>
    <t xml:space="preserve">01 6 0 </t>
  </si>
  <si>
    <t>Voľby a sčítanie obyvateľov</t>
  </si>
  <si>
    <t>01 7 0</t>
  </si>
  <si>
    <t>Transakcie verejného dlhu</t>
  </si>
  <si>
    <t>65xxxx</t>
  </si>
  <si>
    <t>Úroky z úveru Dom seniorov</t>
  </si>
  <si>
    <t>Úroky z úveru -16b.j.Komenského II.etapa</t>
  </si>
  <si>
    <t>03 1 0</t>
  </si>
  <si>
    <t>Policajné služby</t>
  </si>
  <si>
    <t>Splácanie úrokov</t>
  </si>
  <si>
    <t>z toho výdavky na činnosť MsP spolu</t>
  </si>
  <si>
    <t>Mzdy, platy a ostatné osobné vyrovnania</t>
  </si>
  <si>
    <t>Členské príspevky</t>
  </si>
  <si>
    <t>Chránená dielňa</t>
  </si>
  <si>
    <t>Transfery jednotlivcom (nemoc.dávky)</t>
  </si>
  <si>
    <t>03 2 0</t>
  </si>
  <si>
    <t>Požiarna ochrana</t>
  </si>
  <si>
    <t>04 5 1</t>
  </si>
  <si>
    <t>Cestná doprava</t>
  </si>
  <si>
    <t>6xxxxxx</t>
  </si>
  <si>
    <t>ŠSÚ pre miestne komunikácie</t>
  </si>
  <si>
    <t>Transfer pre TS pre dopravu</t>
  </si>
  <si>
    <t>Oprava ul.pri tlačiarni Kubík po križovatku</t>
  </si>
  <si>
    <t>05 1 0</t>
  </si>
  <si>
    <t>Nakladanie s odpadmi</t>
  </si>
  <si>
    <t>Triedenie odpadu-nákup vriec</t>
  </si>
  <si>
    <t>Monitorovacia správa na skládku odpadu a Zberný dvor</t>
  </si>
  <si>
    <t>Monitorovacia správa -servisné prehliadky strojov</t>
  </si>
  <si>
    <t>Poistné-Zberný dvor</t>
  </si>
  <si>
    <t>Transfer TS - podpora a rozvoj separovaného zberu</t>
  </si>
  <si>
    <t>Transfer TS - čistenie MK,ver.priest.</t>
  </si>
  <si>
    <t>Transfer TS - služby za uloženie a likvidáciu odpadu</t>
  </si>
  <si>
    <t>05.6.0.</t>
  </si>
  <si>
    <t>Starostlivosť o životné prostredie</t>
  </si>
  <si>
    <t>6xxxxx</t>
  </si>
  <si>
    <t>Prenesený výkon životné prostredie</t>
  </si>
  <si>
    <t>06.1.0</t>
  </si>
  <si>
    <t>Štátny fond rozvoja bývania</t>
  </si>
  <si>
    <t>ŠFRB mzdy</t>
  </si>
  <si>
    <r>
      <t>T</t>
    </r>
    <r>
      <rPr>
        <sz val="11"/>
        <color indexed="8"/>
        <rFont val="Arial Narrow"/>
        <family val="2"/>
        <charset val="238"/>
      </rPr>
      <t>ransfer TS - výrub stromov a drevín</t>
    </r>
  </si>
  <si>
    <t>ŠFRB fondy</t>
  </si>
  <si>
    <t>Tovary a služby správa bytov Bytovým podnikom</t>
  </si>
  <si>
    <t>06.2.0.</t>
  </si>
  <si>
    <t>Rozvoj obcí</t>
  </si>
  <si>
    <t>VPP mzdy</t>
  </si>
  <si>
    <t>VPP fondy</t>
  </si>
  <si>
    <t>VPP tovary a služby</t>
  </si>
  <si>
    <t>Oprava ihriska pri saleziánoch</t>
  </si>
  <si>
    <t>Pozemkové úpravy Čerchle, Vojenské</t>
  </si>
  <si>
    <t>Monit. správy - Revitalizácia verej.priestr.-Nábrežie</t>
  </si>
  <si>
    <t>Transfer TS - rozvoj obcí</t>
  </si>
  <si>
    <t>Projekt prepojovacej chodby ZŠ Komenského</t>
  </si>
  <si>
    <t>Projekt kanalizácie a vodovodu ul. Poľanová dl.150m</t>
  </si>
  <si>
    <t>Projekt kanalizácie a vodovodu časť ul. Lazová</t>
  </si>
  <si>
    <t>Odstránenie havarijného stavu kanalizácie ul. Komenského</t>
  </si>
  <si>
    <t>Propagácia a reklama</t>
  </si>
  <si>
    <t>06.4.0.</t>
  </si>
  <si>
    <t>Verejné osvetlenie</t>
  </si>
  <si>
    <t>EE verejné osvetlenie</t>
  </si>
  <si>
    <t>Projekt kanalizácie a vodovodu časť ul. Kvetná a Borinova</t>
  </si>
  <si>
    <t>Vodné, stočné námestie</t>
  </si>
  <si>
    <t>Prekládka stĺpov na ul. Polom</t>
  </si>
  <si>
    <t>Monitorovacia správa na Verejné osvetlenie - EU</t>
  </si>
  <si>
    <t>Transfer TS - údržba verejného osvetlenia</t>
  </si>
  <si>
    <t>06.6.0.</t>
  </si>
  <si>
    <t>Bývanie a obč. vyb. inde neklasifikovaná</t>
  </si>
  <si>
    <t>Verejné WC el.energia</t>
  </si>
  <si>
    <t>Verejné WC vodné,stočné</t>
  </si>
  <si>
    <t>08.1.0.</t>
  </si>
  <si>
    <t>Rekreačné a športové služby</t>
  </si>
  <si>
    <t>Mestský športový klub Námestovo</t>
  </si>
  <si>
    <t>Telovýchovná jednota Oravan Námestovo</t>
  </si>
  <si>
    <t>;</t>
  </si>
  <si>
    <t>Klub Biela Orava</t>
  </si>
  <si>
    <t>Yacht Club H20 Centrum Námestovo</t>
  </si>
  <si>
    <t>Námestovský klub slovenských turistov</t>
  </si>
  <si>
    <t>08.2.0.</t>
  </si>
  <si>
    <t>Kultúrne služby</t>
  </si>
  <si>
    <t>Príspevok vo výške inkasovaného nájmu</t>
  </si>
  <si>
    <t>Príspevok DKN</t>
  </si>
  <si>
    <t>Údržba budovy DKN</t>
  </si>
  <si>
    <t>08.3.0.</t>
  </si>
  <si>
    <t>Vysielacie vydavateľské služby</t>
  </si>
  <si>
    <t>Transfer TS - údržba miestneho rozhlasu</t>
  </si>
  <si>
    <t>08.4.0.</t>
  </si>
  <si>
    <t>Náboženské a iné spoločenské služby</t>
  </si>
  <si>
    <t>Cintorín elektrika, voda</t>
  </si>
  <si>
    <t xml:space="preserve">Kultúrne,spoločenské a vzdelávacie aktivity mesta </t>
  </si>
  <si>
    <t>Kultúrne akcie mesta -MAPOZ</t>
  </si>
  <si>
    <t>Kráľ Magurky</t>
  </si>
  <si>
    <t>Vyhlásenie - športovec roka</t>
  </si>
  <si>
    <t>Údržba Domu smútku (katafalk)</t>
  </si>
  <si>
    <t>Príspevok Námestovsky anjel n.f - aktivity dôchodcov MO JD a  KJ Námestovo</t>
  </si>
  <si>
    <t>Príspevok-Rodinné centrum Drobček</t>
  </si>
  <si>
    <t>Príspevok TS - oprava plota pri cintoríne</t>
  </si>
  <si>
    <t>Príspevok TS - oprava chodníka</t>
  </si>
  <si>
    <t>Príspevok TS - maľovanie kaplnky, sanácia kaplnky</t>
  </si>
  <si>
    <t>Členské - Združenie Babia hora</t>
  </si>
  <si>
    <t>Príspevok Námestovsky anjel n.f - aktivity dôchodcov MO Jednoty dôchodcov a  Katolíckej jednoty Námestovo</t>
  </si>
  <si>
    <t>Členské ZMOS</t>
  </si>
  <si>
    <t>Členské ZMOS - e-government</t>
  </si>
  <si>
    <t>Členské ZMOBO</t>
  </si>
  <si>
    <t>Členské RVC Martin</t>
  </si>
  <si>
    <t>Členské agentúra SEVER</t>
  </si>
  <si>
    <t>Príspevok TS - maľovanie kaplnky</t>
  </si>
  <si>
    <t>Členské Združenie región Beskydy</t>
  </si>
  <si>
    <t>Členské komunálne asociácie</t>
  </si>
  <si>
    <t>Granty na spolufinancovanie projektov</t>
  </si>
  <si>
    <t>Projekt - IQ olympiáda /ZŠ Komenského/</t>
  </si>
  <si>
    <t>CVČ Maják- Projekt Orava má talent</t>
  </si>
  <si>
    <t>CVČ Maják - Projekt Piráti z Or. priehrady /Deň detí/</t>
  </si>
  <si>
    <t>Domka -projekt Hry PGSI 2014</t>
  </si>
  <si>
    <t>Príspevok-Ideálna mládežnícka aktivita</t>
  </si>
  <si>
    <t>Príspevok na knižnú publikáciu "Vojna je vojna"</t>
  </si>
  <si>
    <t>Príspevok naspolufinancovanie - K&amp;F PROJEKT</t>
  </si>
  <si>
    <t>Príspevok -ZO-SZTP</t>
  </si>
  <si>
    <t>Príspevok-Rodičovské združenie Brehy</t>
  </si>
  <si>
    <t>Príspevok-Spojme sa pre Oravu</t>
  </si>
  <si>
    <t>09.1.1</t>
  </si>
  <si>
    <t>Školský úrad</t>
  </si>
  <si>
    <t>Mzdy,platy a ost. osobné vyrovnania</t>
  </si>
  <si>
    <t>09.1.1.</t>
  </si>
  <si>
    <t>Predškolská výchova - MŠ</t>
  </si>
  <si>
    <t>Príspevok OZ Detské centrum Rozprávkovo</t>
  </si>
  <si>
    <t>Nemocenské dávky</t>
  </si>
  <si>
    <t>Monitorovacia správa pre MŠ Bernolákova a Veterná</t>
  </si>
  <si>
    <t>Dotácia na výchovu a vzdelávanie MŠ posledný ročník</t>
  </si>
  <si>
    <t>doplnenie a vymaľovanie plechov , doplnenie skla-lexan</t>
  </si>
  <si>
    <t>výmena dverí,elektroinštalácia svietidiel (TS  NO)</t>
  </si>
  <si>
    <t xml:space="preserve">Údržba školských budov  </t>
  </si>
  <si>
    <t>09.1.2.</t>
  </si>
  <si>
    <t>Základné vzdelanie</t>
  </si>
  <si>
    <t>ZŠ Komenského - presené kompetencie(bez RK)</t>
  </si>
  <si>
    <t>5%-né navýšenie platov</t>
  </si>
  <si>
    <t>Transfer na sociálne znevýhodn. -SZP (bez RK)</t>
  </si>
  <si>
    <t>Transfer učebné pomôcky(bez RK)</t>
  </si>
  <si>
    <t>Transfer dopravné(bez RK)</t>
  </si>
  <si>
    <t>Transfer vzdelávacie poukazy(bez RK)</t>
  </si>
  <si>
    <t>Školský klub(bez RK)</t>
  </si>
  <si>
    <t>ZŠS pri ZŠ Komenského(bez RK)</t>
  </si>
  <si>
    <t>Príspevok na plavecký výcvik(bez RK)</t>
  </si>
  <si>
    <t xml:space="preserve">Príspevok na údržbu ihriska </t>
  </si>
  <si>
    <t>Dotácia na BU (príjmy z prenájmu)bez RK</t>
  </si>
  <si>
    <t>Zriadenie športovej triedy (bez RK)</t>
  </si>
  <si>
    <t>Projekt - IQ olympiáda /bez RK/</t>
  </si>
  <si>
    <t>Dotácia na učebnice /bez RK/</t>
  </si>
  <si>
    <t>Na odchodné (bez RK)</t>
  </si>
  <si>
    <t>Monitorovacia správa -EU /RK/</t>
  </si>
  <si>
    <t>ZŠ Brehy -prenesené kompetencie (bez RK)</t>
  </si>
  <si>
    <t>Dotácia na sociálne znevýhodn. (SZP)(bez RK)</t>
  </si>
  <si>
    <t>Dotácia učebné pomôcky (bez RK)</t>
  </si>
  <si>
    <t>Dotácia vzdelávacie poukazy</t>
  </si>
  <si>
    <t>Školský klub</t>
  </si>
  <si>
    <t>ZŠS pri ZŠ Brehy</t>
  </si>
  <si>
    <t>Príspevok na plavecký výcvik (bez RK)</t>
  </si>
  <si>
    <t>Príspevok na údržbu ihriska</t>
  </si>
  <si>
    <t>Monitorovacia správa -EU/RK/</t>
  </si>
  <si>
    <t>Údržba školských budov /bez RK/</t>
  </si>
  <si>
    <t>635xxx</t>
  </si>
  <si>
    <t>Cirkevná základná škola</t>
  </si>
  <si>
    <t>09.1.2.1.</t>
  </si>
  <si>
    <t>Príspevok na lyžiarsky výcvik, na plavecký výcvik /s RK/</t>
  </si>
  <si>
    <t>Údržba budovy CZŠ (TS  NO)</t>
  </si>
  <si>
    <t>Základná umelecká škola</t>
  </si>
  <si>
    <t>09.5.0.1.</t>
  </si>
  <si>
    <t>Príspevok na činnosť ZUŠ Ignáca Kolčáka (bez RK)</t>
  </si>
  <si>
    <t>ZUŠ Ignáca Kolčáka - 5%-né navýšenie platov</t>
  </si>
  <si>
    <t xml:space="preserve">Údržba budovy ZUŠ  I.Kolčáka </t>
  </si>
  <si>
    <t>Transfer Súkromná ZUŠ Fernezová /s RK/</t>
  </si>
  <si>
    <t>Transfer Súkromná ZUŠ Babuliaková s/RK/</t>
  </si>
  <si>
    <t>ŠKD + Cirkevná ZŠ</t>
  </si>
  <si>
    <t>Školský klub pri Cirkevnej základnej škole /sRK/</t>
  </si>
  <si>
    <t>Centrum voľného času Maják (bez RK)</t>
  </si>
  <si>
    <t>Transfer na činnosť</t>
  </si>
  <si>
    <t>09.5.0.2.</t>
  </si>
  <si>
    <t>Transfer od subjektov verejnej správy</t>
  </si>
  <si>
    <t>Transfer vzdelávacie poukazy</t>
  </si>
  <si>
    <t>Vedľajšie služby v školstve</t>
  </si>
  <si>
    <t>Centrum špeciálno -pedagogického poradenstva ICM Orava</t>
  </si>
  <si>
    <t>09 6 0</t>
  </si>
  <si>
    <t>Centrum špeciálno -pedagogického poradenstvaFonema</t>
  </si>
  <si>
    <t>Centrum špeciálno -pedagogického poradenstva Fonema</t>
  </si>
  <si>
    <t>Sociálne zabezpečenie</t>
  </si>
  <si>
    <t>Ďalšie soc.služby - opatrovateľská služba</t>
  </si>
  <si>
    <t>10.</t>
  </si>
  <si>
    <t>Mzdy,platy a ost.vyrovnania</t>
  </si>
  <si>
    <t>Domov seniorov - EU</t>
  </si>
  <si>
    <t>Poistené a príspevky do fondov</t>
  </si>
  <si>
    <t>Denný stacionár-odvod nevyč.prostriedkov</t>
  </si>
  <si>
    <t>Príspevok na činnosť pre Centrum sociálnych služieb</t>
  </si>
  <si>
    <t>MsU- opatrovateľky</t>
  </si>
  <si>
    <t xml:space="preserve">Ďalšie soc.služby - rodina a deti </t>
  </si>
  <si>
    <t>10.4.0.</t>
  </si>
  <si>
    <t>Rodinné prídavky - záškoláctvo</t>
  </si>
  <si>
    <t>Jednorázová dávka sociálnej pomoci</t>
  </si>
  <si>
    <t>Sociálna pomoc občanom v hmotnej a soc. núdzi</t>
  </si>
  <si>
    <t>10.7.0.</t>
  </si>
  <si>
    <t>Pochovávanie na trovy obce</t>
  </si>
  <si>
    <t>Stravovanie deti v hmot. núdzi ŠŠI</t>
  </si>
  <si>
    <t>Stravovanie deti v hmot. núdzi ZŠ Komenského</t>
  </si>
  <si>
    <t>Stravovanie deti v hmotnej núdzi ZŠ Brehy -stravné</t>
  </si>
  <si>
    <t>Nocľaháreň - odvod nevyč. Prostriedkov</t>
  </si>
  <si>
    <t>MŠ učebné pomôcky</t>
  </si>
  <si>
    <t>SŠI - učebné pomôcky</t>
  </si>
  <si>
    <t>Dotácia vrátené stravné do ŠR</t>
  </si>
  <si>
    <t>Bežné výdavky spolu:</t>
  </si>
  <si>
    <t>Kapitálové výdavky:</t>
  </si>
  <si>
    <t>01.1.1.</t>
  </si>
  <si>
    <t>Výdavky Mestského úradu</t>
  </si>
  <si>
    <t>71xxxx</t>
  </si>
  <si>
    <t>Výťah v budove Mestského úradu</t>
  </si>
  <si>
    <t>Nákup pozemkov</t>
  </si>
  <si>
    <t>Zateplenie budovy MsÚ</t>
  </si>
  <si>
    <t>04.5.1</t>
  </si>
  <si>
    <t>Doprava</t>
  </si>
  <si>
    <t>Náučný chodník 2,5x2100 so spevneným povrchom</t>
  </si>
  <si>
    <t>Rekonštrukcia MK-ul.Lazová, Kliňanská cesta</t>
  </si>
  <si>
    <t>Vyštrkovanie ul. časť Poľanová -dl 150m</t>
  </si>
  <si>
    <t>Rekonštrukcia ul.1. mája / dl.150 m a š. 6,3 m bez chodník./</t>
  </si>
  <si>
    <t>Rekonštrukcia ul. Štefánikova /dl.260 , š. 6 x 2x1,5 chodník/</t>
  </si>
  <si>
    <t>Rekonštrukcia ul. Veterná</t>
  </si>
  <si>
    <t>7xxxxx</t>
  </si>
  <si>
    <t>Skate park - dobudovanie</t>
  </si>
  <si>
    <t>Vybudovanie street workout</t>
  </si>
  <si>
    <t>Projektová dokumentácia-kanalizáciu IBV Vojenské</t>
  </si>
  <si>
    <t>72xxxx</t>
  </si>
  <si>
    <t>Transfer pre TS na nákup vyklápača do 3,5t</t>
  </si>
  <si>
    <t>Transfer pre TS na nákup žiariča na vysprávku kom.</t>
  </si>
  <si>
    <t>Úprava lagúny na Nábreži Oravskej priehrady</t>
  </si>
  <si>
    <t>Zastavacia štúdia v lokalite Slanica -Zubrohlava</t>
  </si>
  <si>
    <t>Technická vybavenosť kanal, vodovod,cesta</t>
  </si>
  <si>
    <t>06. 4. 0</t>
  </si>
  <si>
    <t>Rekonštrukcia verejného osvetlenia</t>
  </si>
  <si>
    <t>Rekonštrukcia strechy CVČ-ZŠ Komenského</t>
  </si>
  <si>
    <t xml:space="preserve">Spojovacia chodba ZŠ Komenského s telocvičnou ZŠ </t>
  </si>
  <si>
    <t>10.2.0</t>
  </si>
  <si>
    <t>Ďalšie soc.služby-opatrovateľská služba</t>
  </si>
  <si>
    <t>Vybudovanie oplotenia a chodníka v areáli CSS</t>
  </si>
  <si>
    <t>Kapitálové výdavky spolu</t>
  </si>
  <si>
    <t>Plnenie rozpočtového hospodárenia:</t>
  </si>
  <si>
    <t>Príjmy bežného rozpočtu:</t>
  </si>
  <si>
    <t>Príjmy kapitálového rozpočtu:</t>
  </si>
  <si>
    <t>Výdavky bežného rozpočtu:</t>
  </si>
  <si>
    <t>Výdavky kapitálového rozpočtu:</t>
  </si>
  <si>
    <t>Výsledok rozpočtového hospodárenia</t>
  </si>
  <si>
    <t>Finančné operácie príjmové:</t>
  </si>
  <si>
    <t>Prevod z rezervného fondu</t>
  </si>
  <si>
    <t>Nevyčer.dotácia na výmenu streš.krytiny pre ZŠ Slnečná</t>
  </si>
  <si>
    <t>Finančné operácie príjmové spolu</t>
  </si>
  <si>
    <t>Finančné operácie výdavkové:</t>
  </si>
  <si>
    <t>82xxxx</t>
  </si>
  <si>
    <t>Splácanie úveru - 16 b.j. Komenského II. etapa</t>
  </si>
  <si>
    <t>Finančné operácie výdavkové spolu</t>
  </si>
  <si>
    <t>Rekapitulácia:</t>
  </si>
  <si>
    <t>Bežné príjmy</t>
  </si>
  <si>
    <t>Kapitálové príjmy</t>
  </si>
  <si>
    <t>Finančné operácie príjmové</t>
  </si>
  <si>
    <t>Rozpočtové príjmy spolu</t>
  </si>
  <si>
    <t>Kapitálové výdavky</t>
  </si>
  <si>
    <t>Finančné operácie výdavkové</t>
  </si>
  <si>
    <t>Rozpočtové výdavky spolu</t>
  </si>
  <si>
    <t>Hospodárenie celkom</t>
  </si>
  <si>
    <t>Schválený MsZ 09.12.2015</t>
  </si>
  <si>
    <t xml:space="preserve">                                  Rozpočet mesta Námestovo na rok  2016</t>
  </si>
  <si>
    <t>Rozpočet na rok 2016</t>
  </si>
  <si>
    <t>Ing. Ján Kadera</t>
  </si>
  <si>
    <t xml:space="preserve"> primátor mesta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</si>
</sst>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4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4"/>
      <color indexed="10"/>
      <name val="Arial Narrow"/>
      <family val="2"/>
      <charset val="238"/>
    </font>
    <font>
      <sz val="11"/>
      <color indexed="30"/>
      <name val="Arial Narrow"/>
      <family val="2"/>
      <charset val="238"/>
    </font>
    <font>
      <b/>
      <u/>
      <sz val="11"/>
      <color indexed="8"/>
      <name val="Arial Narrow"/>
      <family val="2"/>
      <charset val="238"/>
    </font>
    <font>
      <b/>
      <u/>
      <sz val="12"/>
      <color indexed="8"/>
      <name val="Arial Narrow"/>
      <family val="2"/>
      <charset val="238"/>
    </font>
    <font>
      <b/>
      <u/>
      <sz val="14"/>
      <color indexed="8"/>
      <name val="Arial Narrow"/>
      <family val="2"/>
      <charset val="238"/>
    </font>
    <font>
      <b/>
      <i/>
      <sz val="14"/>
      <color indexed="8"/>
      <name val="Arial Narrow"/>
      <family val="2"/>
      <charset val="238"/>
    </font>
    <font>
      <i/>
      <sz val="14"/>
      <color indexed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9" fillId="0" borderId="1" xfId="0" applyFont="1" applyBorder="1"/>
    <xf numFmtId="0" fontId="10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8" fillId="0" borderId="1" xfId="0" applyNumberFormat="1" applyFont="1" applyBorder="1"/>
    <xf numFmtId="1" fontId="1" fillId="2" borderId="1" xfId="0" applyNumberFormat="1" applyFont="1" applyFill="1" applyBorder="1"/>
    <xf numFmtId="0" fontId="2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/>
    <xf numFmtId="1" fontId="5" fillId="3" borderId="1" xfId="0" applyNumberFormat="1" applyFont="1" applyFill="1" applyBorder="1"/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right"/>
    </xf>
    <xf numFmtId="1" fontId="8" fillId="5" borderId="1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8" fillId="0" borderId="0" xfId="0" applyFont="1"/>
    <xf numFmtId="49" fontId="10" fillId="2" borderId="1" xfId="0" applyNumberFormat="1" applyFont="1" applyFill="1" applyBorder="1" applyAlignment="1">
      <alignment horizontal="right"/>
    </xf>
    <xf numFmtId="14" fontId="10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/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NumberFormat="1" applyFont="1" applyFill="1" applyBorder="1" applyAlignment="1">
      <alignment horizontal="right"/>
    </xf>
    <xf numFmtId="1" fontId="1" fillId="0" borderId="0" xfId="0" applyNumberFormat="1" applyFont="1"/>
    <xf numFmtId="1" fontId="13" fillId="2" borderId="1" xfId="0" applyNumberFormat="1" applyFont="1" applyFill="1" applyBorder="1"/>
    <xf numFmtId="1" fontId="8" fillId="2" borderId="1" xfId="0" applyNumberFormat="1" applyFont="1" applyFill="1" applyBorder="1"/>
    <xf numFmtId="1" fontId="1" fillId="5" borderId="1" xfId="0" applyNumberFormat="1" applyFont="1" applyFill="1" applyBorder="1"/>
    <xf numFmtId="0" fontId="1" fillId="0" borderId="1" xfId="0" applyFont="1" applyBorder="1"/>
    <xf numFmtId="0" fontId="10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14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0" fillId="0" borderId="1" xfId="0" applyFont="1" applyFill="1" applyBorder="1"/>
    <xf numFmtId="0" fontId="15" fillId="4" borderId="1" xfId="0" applyFont="1" applyFill="1" applyBorder="1"/>
    <xf numFmtId="0" fontId="16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17" fillId="4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0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7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wrapText="1"/>
    </xf>
    <xf numFmtId="0" fontId="2" fillId="7" borderId="1" xfId="0" applyFont="1" applyFill="1" applyBorder="1"/>
    <xf numFmtId="0" fontId="10" fillId="8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wrapText="1"/>
    </xf>
    <xf numFmtId="0" fontId="10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7" fillId="8" borderId="1" xfId="0" applyFont="1" applyFill="1" applyBorder="1"/>
    <xf numFmtId="0" fontId="1" fillId="6" borderId="1" xfId="0" applyFont="1" applyFill="1" applyBorder="1" applyAlignment="1">
      <alignment wrapText="1"/>
    </xf>
    <xf numFmtId="0" fontId="10" fillId="3" borderId="1" xfId="0" applyFont="1" applyFill="1" applyBorder="1"/>
    <xf numFmtId="0" fontId="17" fillId="3" borderId="1" xfId="0" applyFont="1" applyFill="1" applyBorder="1" applyAlignment="1">
      <alignment wrapText="1"/>
    </xf>
    <xf numFmtId="1" fontId="1" fillId="0" borderId="0" xfId="0" applyNumberFormat="1" applyFont="1" applyBorder="1"/>
    <xf numFmtId="0" fontId="7" fillId="3" borderId="1" xfId="0" applyFont="1" applyFill="1" applyBorder="1"/>
    <xf numFmtId="0" fontId="1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0" xfId="0" applyFont="1"/>
    <xf numFmtId="0" fontId="2" fillId="9" borderId="0" xfId="0" applyFont="1" applyFill="1" applyBorder="1"/>
    <xf numFmtId="0" fontId="5" fillId="9" borderId="0" xfId="0" applyFont="1" applyFill="1" applyBorder="1"/>
    <xf numFmtId="1" fontId="3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/>
    <xf numFmtId="0" fontId="5" fillId="9" borderId="1" xfId="0" applyFont="1" applyFill="1" applyBorder="1"/>
    <xf numFmtId="1" fontId="4" fillId="9" borderId="1" xfId="0" applyNumberFormat="1" applyFont="1" applyFill="1" applyBorder="1"/>
    <xf numFmtId="1" fontId="3" fillId="9" borderId="1" xfId="0" applyNumberFormat="1" applyFont="1" applyFill="1" applyBorder="1"/>
    <xf numFmtId="0" fontId="4" fillId="9" borderId="1" xfId="0" applyFont="1" applyFill="1" applyBorder="1"/>
    <xf numFmtId="0" fontId="4" fillId="9" borderId="0" xfId="0" applyFont="1" applyFill="1"/>
    <xf numFmtId="1" fontId="6" fillId="9" borderId="1" xfId="0" applyNumberFormat="1" applyFont="1" applyFill="1" applyBorder="1"/>
    <xf numFmtId="1" fontId="5" fillId="9" borderId="1" xfId="0" applyNumberFormat="1" applyFont="1" applyFill="1" applyBorder="1"/>
    <xf numFmtId="1" fontId="12" fillId="9" borderId="1" xfId="0" applyNumberFormat="1" applyFont="1" applyFill="1" applyBorder="1"/>
    <xf numFmtId="0" fontId="3" fillId="9" borderId="1" xfId="0" applyFont="1" applyFill="1" applyBorder="1"/>
    <xf numFmtId="1" fontId="3" fillId="9" borderId="0" xfId="0" applyNumberFormat="1" applyFont="1" applyFill="1"/>
    <xf numFmtId="0" fontId="5" fillId="9" borderId="2" xfId="0" applyFont="1" applyFill="1" applyBorder="1"/>
    <xf numFmtId="1" fontId="6" fillId="9" borderId="3" xfId="0" applyNumberFormat="1" applyFont="1" applyFill="1" applyBorder="1"/>
    <xf numFmtId="0" fontId="6" fillId="9" borderId="0" xfId="0" applyFont="1" applyFill="1" applyBorder="1"/>
    <xf numFmtId="0" fontId="11" fillId="9" borderId="0" xfId="0" applyFont="1" applyFill="1" applyBorder="1"/>
    <xf numFmtId="0" fontId="2" fillId="9" borderId="1" xfId="0" applyFont="1" applyFill="1" applyBorder="1"/>
    <xf numFmtId="0" fontId="1" fillId="9" borderId="0" xfId="0" applyFont="1" applyFill="1"/>
    <xf numFmtId="1" fontId="17" fillId="3" borderId="1" xfId="0" applyNumberFormat="1" applyFont="1" applyFill="1" applyBorder="1" applyAlignment="1">
      <alignment wrapText="1"/>
    </xf>
    <xf numFmtId="1" fontId="17" fillId="4" borderId="1" xfId="0" applyNumberFormat="1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1</xdr:col>
      <xdr:colOff>962025</xdr:colOff>
      <xdr:row>3</xdr:row>
      <xdr:rowOff>28575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0"/>
          <a:ext cx="7239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5"/>
  <sheetViews>
    <sheetView tabSelected="1" topLeftCell="A38" workbookViewId="0">
      <selection activeCell="Q425" sqref="Q425"/>
    </sheetView>
  </sheetViews>
  <sheetFormatPr defaultColWidth="16.5703125" defaultRowHeight="16.5" x14ac:dyDescent="0.3"/>
  <cols>
    <col min="1" max="1" width="7.85546875" style="1" customWidth="1"/>
    <col min="2" max="2" width="68.85546875" style="1" customWidth="1"/>
    <col min="3" max="3" width="18.5703125" style="108" customWidth="1"/>
    <col min="4" max="4" width="9.140625" style="1" customWidth="1"/>
    <col min="5" max="5" width="11.5703125" style="1" bestFit="1" customWidth="1"/>
    <col min="6" max="6" width="30.42578125" style="1" hidden="1" customWidth="1"/>
    <col min="7" max="7" width="16.140625" style="1" hidden="1" customWidth="1"/>
    <col min="8" max="8" width="9.140625" style="1" customWidth="1"/>
    <col min="9" max="9" width="11.5703125" style="1" bestFit="1" customWidth="1"/>
    <col min="10" max="239" width="9.140625" style="1" customWidth="1"/>
    <col min="240" max="240" width="9.28515625" style="1" customWidth="1"/>
    <col min="241" max="241" width="52.28515625" style="1" customWidth="1"/>
    <col min="242" max="242" width="0" style="1" hidden="1" customWidth="1"/>
    <col min="243" max="243" width="12.5703125" style="1" customWidth="1"/>
    <col min="244" max="244" width="0" style="1" hidden="1" customWidth="1"/>
    <col min="245" max="245" width="9.5703125" style="1" customWidth="1"/>
    <col min="246" max="246" width="11.7109375" style="1" customWidth="1"/>
    <col min="247" max="247" width="10.42578125" style="1" customWidth="1"/>
    <col min="248" max="248" width="0" style="1" hidden="1" customWidth="1"/>
    <col min="249" max="249" width="11.140625" style="1" customWidth="1"/>
    <col min="250" max="16384" width="16.5703125" style="1"/>
  </cols>
  <sheetData>
    <row r="1" spans="1:7" hidden="1" x14ac:dyDescent="0.3">
      <c r="C1" s="90"/>
    </row>
    <row r="2" spans="1:7" x14ac:dyDescent="0.3">
      <c r="C2" s="90"/>
    </row>
    <row r="3" spans="1:7" ht="18.75" x14ac:dyDescent="0.3">
      <c r="B3" s="3" t="s">
        <v>424</v>
      </c>
      <c r="C3" s="91"/>
    </row>
    <row r="4" spans="1:7" ht="18.75" x14ac:dyDescent="0.3">
      <c r="B4" s="4"/>
      <c r="C4" s="91"/>
    </row>
    <row r="5" spans="1:7" ht="18.75" x14ac:dyDescent="0.3">
      <c r="B5" s="4"/>
      <c r="C5" s="91"/>
    </row>
    <row r="6" spans="1:7" ht="18.75" x14ac:dyDescent="0.3">
      <c r="B6" s="4"/>
      <c r="C6" s="91"/>
    </row>
    <row r="7" spans="1:7" ht="68.25" customHeight="1" x14ac:dyDescent="0.3">
      <c r="A7" s="5" t="s">
        <v>0</v>
      </c>
      <c r="B7" s="6"/>
      <c r="C7" s="92" t="s">
        <v>425</v>
      </c>
      <c r="F7" s="7"/>
      <c r="G7" s="8" t="s">
        <v>1</v>
      </c>
    </row>
    <row r="8" spans="1:7" ht="21" customHeight="1" x14ac:dyDescent="0.3">
      <c r="A8" s="9">
        <v>100</v>
      </c>
      <c r="B8" s="10" t="s">
        <v>2</v>
      </c>
      <c r="C8" s="93">
        <f t="shared" ref="C8" si="0">C10+C13+C16</f>
        <v>4235550</v>
      </c>
      <c r="F8" s="11" t="s">
        <v>2</v>
      </c>
      <c r="G8" s="12"/>
    </row>
    <row r="9" spans="1:7" ht="14.25" customHeight="1" x14ac:dyDescent="0.3">
      <c r="A9" s="5"/>
      <c r="B9" s="6"/>
      <c r="C9" s="93"/>
      <c r="F9" s="7"/>
      <c r="G9" s="15"/>
    </row>
    <row r="10" spans="1:7" ht="24" customHeight="1" x14ac:dyDescent="0.3">
      <c r="A10" s="16">
        <v>110</v>
      </c>
      <c r="B10" s="17" t="s">
        <v>3</v>
      </c>
      <c r="C10" s="93">
        <f t="shared" ref="C10" si="1">SUM(C11)</f>
        <v>3500000</v>
      </c>
      <c r="F10" s="19" t="s">
        <v>3</v>
      </c>
      <c r="G10" s="20"/>
    </row>
    <row r="11" spans="1:7" ht="18.75" customHeight="1" x14ac:dyDescent="0.3">
      <c r="A11" s="21" t="s">
        <v>4</v>
      </c>
      <c r="B11" s="22" t="s">
        <v>5</v>
      </c>
      <c r="C11" s="94">
        <v>3500000</v>
      </c>
      <c r="F11" s="23" t="s">
        <v>5</v>
      </c>
      <c r="G11" s="24">
        <v>2851275.67</v>
      </c>
    </row>
    <row r="12" spans="1:7" ht="18.75" x14ac:dyDescent="0.3">
      <c r="A12" s="21"/>
      <c r="B12" s="22"/>
      <c r="C12" s="94"/>
      <c r="F12" s="23"/>
      <c r="G12" s="25"/>
    </row>
    <row r="13" spans="1:7" ht="18.75" x14ac:dyDescent="0.3">
      <c r="A13" s="16">
        <v>120</v>
      </c>
      <c r="B13" s="17" t="s">
        <v>6</v>
      </c>
      <c r="C13" s="93">
        <f t="shared" ref="C13" si="2">SUM(C14)</f>
        <v>476000</v>
      </c>
      <c r="F13" s="19" t="s">
        <v>6</v>
      </c>
      <c r="G13" s="26"/>
    </row>
    <row r="14" spans="1:7" ht="21" customHeight="1" x14ac:dyDescent="0.3">
      <c r="A14" s="21" t="s">
        <v>7</v>
      </c>
      <c r="B14" s="22" t="s">
        <v>8</v>
      </c>
      <c r="C14" s="95">
        <v>476000</v>
      </c>
      <c r="F14" s="23" t="s">
        <v>8</v>
      </c>
      <c r="G14" s="25">
        <v>442966</v>
      </c>
    </row>
    <row r="15" spans="1:7" ht="18.75" x14ac:dyDescent="0.3">
      <c r="A15" s="21"/>
      <c r="B15" s="22"/>
      <c r="C15" s="94"/>
      <c r="F15" s="23"/>
      <c r="G15" s="25"/>
    </row>
    <row r="16" spans="1:7" ht="21.75" customHeight="1" x14ac:dyDescent="0.3">
      <c r="A16" s="16">
        <v>133</v>
      </c>
      <c r="B16" s="17" t="s">
        <v>9</v>
      </c>
      <c r="C16" s="93">
        <f t="shared" ref="C16" si="3">SUM(C17:C24)</f>
        <v>259550</v>
      </c>
      <c r="F16" s="19" t="s">
        <v>9</v>
      </c>
      <c r="G16" s="26"/>
    </row>
    <row r="17" spans="1:11" ht="18.75" x14ac:dyDescent="0.3">
      <c r="A17" s="21" t="s">
        <v>10</v>
      </c>
      <c r="B17" s="22" t="s">
        <v>11</v>
      </c>
      <c r="C17" s="95">
        <v>5200</v>
      </c>
      <c r="F17" s="23" t="s">
        <v>11</v>
      </c>
      <c r="G17" s="27">
        <v>5273.31</v>
      </c>
    </row>
    <row r="18" spans="1:11" ht="16.5" customHeight="1" x14ac:dyDescent="0.3">
      <c r="A18" s="21" t="s">
        <v>10</v>
      </c>
      <c r="B18" s="22" t="s">
        <v>12</v>
      </c>
      <c r="C18" s="95">
        <v>50</v>
      </c>
      <c r="F18" s="23" t="s">
        <v>12</v>
      </c>
      <c r="G18" s="27"/>
      <c r="K18" s="28"/>
    </row>
    <row r="19" spans="1:11" ht="20.25" customHeight="1" x14ac:dyDescent="0.3">
      <c r="A19" s="21" t="s">
        <v>10</v>
      </c>
      <c r="B19" s="22" t="s">
        <v>13</v>
      </c>
      <c r="C19" s="95">
        <v>350</v>
      </c>
      <c r="F19" s="23" t="s">
        <v>13</v>
      </c>
      <c r="G19" s="27">
        <v>379.6</v>
      </c>
    </row>
    <row r="20" spans="1:11" ht="16.5" customHeight="1" x14ac:dyDescent="0.3">
      <c r="A20" s="21" t="s">
        <v>10</v>
      </c>
      <c r="B20" s="22" t="s">
        <v>14</v>
      </c>
      <c r="C20" s="95">
        <v>1600</v>
      </c>
      <c r="F20" s="23" t="s">
        <v>14</v>
      </c>
      <c r="G20" s="27">
        <v>1962.3</v>
      </c>
    </row>
    <row r="21" spans="1:11" ht="21" customHeight="1" x14ac:dyDescent="0.3">
      <c r="A21" s="21" t="s">
        <v>10</v>
      </c>
      <c r="B21" s="22" t="s">
        <v>15</v>
      </c>
      <c r="C21" s="95">
        <v>4500</v>
      </c>
      <c r="F21" s="23" t="s">
        <v>15</v>
      </c>
      <c r="G21" s="27">
        <v>2445.96</v>
      </c>
    </row>
    <row r="22" spans="1:11" ht="22.5" customHeight="1" x14ac:dyDescent="0.3">
      <c r="A22" s="21" t="s">
        <v>10</v>
      </c>
      <c r="B22" s="22" t="s">
        <v>16</v>
      </c>
      <c r="C22" s="95">
        <v>9500</v>
      </c>
      <c r="F22" s="23" t="s">
        <v>16</v>
      </c>
      <c r="G22" s="27">
        <v>11824.16</v>
      </c>
    </row>
    <row r="23" spans="1:11" ht="21.75" customHeight="1" x14ac:dyDescent="0.3">
      <c r="A23" s="21" t="s">
        <v>10</v>
      </c>
      <c r="B23" s="22" t="s">
        <v>17</v>
      </c>
      <c r="C23" s="95">
        <v>60000</v>
      </c>
      <c r="F23" s="23" t="s">
        <v>17</v>
      </c>
      <c r="G23" s="27">
        <v>53897.49</v>
      </c>
    </row>
    <row r="24" spans="1:11" ht="21" customHeight="1" x14ac:dyDescent="0.3">
      <c r="A24" s="21" t="s">
        <v>10</v>
      </c>
      <c r="B24" s="22" t="s">
        <v>18</v>
      </c>
      <c r="C24" s="95">
        <v>178350</v>
      </c>
      <c r="F24" s="23" t="s">
        <v>18</v>
      </c>
      <c r="G24" s="27">
        <v>156039.29999999999</v>
      </c>
    </row>
    <row r="25" spans="1:11" ht="18.75" x14ac:dyDescent="0.3">
      <c r="A25" s="16"/>
      <c r="B25" s="17"/>
      <c r="C25" s="95"/>
      <c r="F25" s="19"/>
      <c r="G25" s="27"/>
    </row>
    <row r="26" spans="1:11" ht="18.75" x14ac:dyDescent="0.3">
      <c r="A26" s="16">
        <v>200</v>
      </c>
      <c r="B26" s="17" t="s">
        <v>19</v>
      </c>
      <c r="C26" s="96">
        <f t="shared" ref="C26" si="4">C28+C37+C45+C48</f>
        <v>248100</v>
      </c>
      <c r="F26" s="19" t="s">
        <v>19</v>
      </c>
      <c r="G26" s="27"/>
    </row>
    <row r="27" spans="1:11" ht="16.5" customHeight="1" x14ac:dyDescent="0.3">
      <c r="A27" s="21"/>
      <c r="B27" s="22"/>
      <c r="C27" s="95"/>
      <c r="F27" s="23"/>
      <c r="G27" s="27"/>
    </row>
    <row r="28" spans="1:11" ht="19.5" customHeight="1" x14ac:dyDescent="0.3">
      <c r="A28" s="16">
        <v>210</v>
      </c>
      <c r="B28" s="17" t="s">
        <v>20</v>
      </c>
      <c r="C28" s="93">
        <f>SUM(C29:C35)</f>
        <v>143100</v>
      </c>
      <c r="F28" s="19" t="s">
        <v>20</v>
      </c>
      <c r="G28" s="26"/>
    </row>
    <row r="29" spans="1:11" ht="20.25" customHeight="1" x14ac:dyDescent="0.3">
      <c r="A29" s="21" t="s">
        <v>21</v>
      </c>
      <c r="B29" s="22" t="s">
        <v>22</v>
      </c>
      <c r="C29" s="94">
        <v>4500</v>
      </c>
      <c r="F29" s="23" t="s">
        <v>23</v>
      </c>
      <c r="G29" s="25">
        <v>8370.06</v>
      </c>
    </row>
    <row r="30" spans="1:11" ht="22.5" customHeight="1" x14ac:dyDescent="0.3">
      <c r="A30" s="21" t="s">
        <v>21</v>
      </c>
      <c r="B30" s="22" t="s">
        <v>24</v>
      </c>
      <c r="C30" s="94">
        <v>29000</v>
      </c>
      <c r="F30" s="23" t="s">
        <v>24</v>
      </c>
      <c r="G30" s="25">
        <v>33429.67</v>
      </c>
    </row>
    <row r="31" spans="1:11" ht="19.5" customHeight="1" x14ac:dyDescent="0.3">
      <c r="A31" s="21" t="s">
        <v>21</v>
      </c>
      <c r="B31" s="22" t="s">
        <v>25</v>
      </c>
      <c r="C31" s="94">
        <v>25000</v>
      </c>
      <c r="F31" s="23" t="s">
        <v>25</v>
      </c>
      <c r="G31" s="25">
        <v>37449.18</v>
      </c>
    </row>
    <row r="32" spans="1:11" ht="15" customHeight="1" x14ac:dyDescent="0.3">
      <c r="A32" s="21" t="s">
        <v>21</v>
      </c>
      <c r="B32" s="22" t="s">
        <v>26</v>
      </c>
      <c r="C32" s="94">
        <v>43500</v>
      </c>
      <c r="F32" s="23" t="s">
        <v>26</v>
      </c>
      <c r="G32" s="25">
        <v>40930.03</v>
      </c>
    </row>
    <row r="33" spans="1:7" s="2" customFormat="1" ht="15" customHeight="1" x14ac:dyDescent="0.3">
      <c r="A33" s="21" t="s">
        <v>21</v>
      </c>
      <c r="B33" s="13" t="s">
        <v>27</v>
      </c>
      <c r="C33" s="94">
        <v>1200</v>
      </c>
      <c r="F33" s="29" t="s">
        <v>27</v>
      </c>
      <c r="G33" s="27">
        <v>995</v>
      </c>
    </row>
    <row r="34" spans="1:7" ht="17.25" customHeight="1" x14ac:dyDescent="0.3">
      <c r="A34" s="21" t="s">
        <v>21</v>
      </c>
      <c r="B34" s="22" t="s">
        <v>28</v>
      </c>
      <c r="C34" s="94">
        <v>37000</v>
      </c>
      <c r="F34" s="23" t="s">
        <v>28</v>
      </c>
      <c r="G34" s="25">
        <v>31315.9</v>
      </c>
    </row>
    <row r="35" spans="1:7" ht="18" customHeight="1" x14ac:dyDescent="0.3">
      <c r="A35" s="21" t="s">
        <v>21</v>
      </c>
      <c r="B35" s="22" t="s">
        <v>29</v>
      </c>
      <c r="C35" s="94">
        <v>2900</v>
      </c>
      <c r="F35" s="23" t="s">
        <v>29</v>
      </c>
      <c r="G35" s="25"/>
    </row>
    <row r="36" spans="1:7" ht="13.5" customHeight="1" x14ac:dyDescent="0.3">
      <c r="A36" s="21"/>
      <c r="B36" s="22"/>
      <c r="C36" s="94"/>
      <c r="F36" s="19"/>
      <c r="G36" s="25"/>
    </row>
    <row r="37" spans="1:7" ht="17.25" customHeight="1" x14ac:dyDescent="0.3">
      <c r="A37" s="16">
        <v>220</v>
      </c>
      <c r="B37" s="17" t="s">
        <v>30</v>
      </c>
      <c r="C37" s="93">
        <f>SUM(C38:C43)</f>
        <v>74500</v>
      </c>
      <c r="F37" s="23" t="s">
        <v>31</v>
      </c>
      <c r="G37" s="25">
        <v>44581.65</v>
      </c>
    </row>
    <row r="38" spans="1:7" ht="18.75" customHeight="1" x14ac:dyDescent="0.3">
      <c r="A38" s="21" t="s">
        <v>32</v>
      </c>
      <c r="B38" s="22" t="s">
        <v>31</v>
      </c>
      <c r="C38" s="94">
        <v>40000</v>
      </c>
      <c r="F38" s="23" t="s">
        <v>33</v>
      </c>
      <c r="G38" s="25">
        <v>5808.28</v>
      </c>
    </row>
    <row r="39" spans="1:7" ht="16.5" customHeight="1" x14ac:dyDescent="0.3">
      <c r="A39" s="21" t="s">
        <v>32</v>
      </c>
      <c r="B39" s="22" t="s">
        <v>33</v>
      </c>
      <c r="C39" s="94">
        <v>6000</v>
      </c>
      <c r="F39" s="23" t="s">
        <v>34</v>
      </c>
      <c r="G39" s="25">
        <v>5243.12</v>
      </c>
    </row>
    <row r="40" spans="1:7" ht="15.75" customHeight="1" x14ac:dyDescent="0.3">
      <c r="A40" s="21" t="s">
        <v>32</v>
      </c>
      <c r="B40" s="22" t="s">
        <v>34</v>
      </c>
      <c r="C40" s="94">
        <v>1000</v>
      </c>
      <c r="F40" s="23" t="s">
        <v>35</v>
      </c>
      <c r="G40" s="25">
        <v>17360.03</v>
      </c>
    </row>
    <row r="41" spans="1:7" ht="18.75" customHeight="1" x14ac:dyDescent="0.3">
      <c r="A41" s="21" t="s">
        <v>32</v>
      </c>
      <c r="B41" s="22" t="s">
        <v>35</v>
      </c>
      <c r="C41" s="94">
        <v>7000</v>
      </c>
      <c r="F41" s="23" t="s">
        <v>36</v>
      </c>
      <c r="G41" s="25">
        <v>16925</v>
      </c>
    </row>
    <row r="42" spans="1:7" ht="16.5" customHeight="1" x14ac:dyDescent="0.3">
      <c r="A42" s="21" t="s">
        <v>32</v>
      </c>
      <c r="B42" s="22" t="s">
        <v>36</v>
      </c>
      <c r="C42" s="94">
        <v>17500</v>
      </c>
      <c r="F42" s="23" t="s">
        <v>37</v>
      </c>
      <c r="G42" s="25">
        <v>2861</v>
      </c>
    </row>
    <row r="43" spans="1:7" ht="18.75" x14ac:dyDescent="0.3">
      <c r="A43" s="21" t="s">
        <v>32</v>
      </c>
      <c r="B43" s="22" t="s">
        <v>37</v>
      </c>
      <c r="C43" s="94">
        <v>3000</v>
      </c>
      <c r="F43" s="23"/>
      <c r="G43" s="25"/>
    </row>
    <row r="44" spans="1:7" ht="17.25" customHeight="1" x14ac:dyDescent="0.3">
      <c r="A44" s="21"/>
      <c r="B44" s="22"/>
      <c r="C44" s="97"/>
      <c r="F44" s="19" t="s">
        <v>38</v>
      </c>
      <c r="G44" s="26"/>
    </row>
    <row r="45" spans="1:7" ht="18.75" x14ac:dyDescent="0.3">
      <c r="A45" s="16">
        <v>240</v>
      </c>
      <c r="B45" s="17" t="s">
        <v>38</v>
      </c>
      <c r="C45" s="93">
        <f>SUM(C46)</f>
        <v>1500</v>
      </c>
      <c r="F45" s="23" t="s">
        <v>39</v>
      </c>
      <c r="G45" s="27">
        <v>1841.11</v>
      </c>
    </row>
    <row r="46" spans="1:7" ht="18.75" x14ac:dyDescent="0.3">
      <c r="A46" s="21">
        <v>242</v>
      </c>
      <c r="B46" s="22" t="s">
        <v>39</v>
      </c>
      <c r="C46" s="94">
        <v>1500</v>
      </c>
      <c r="F46" s="23"/>
      <c r="G46" s="25"/>
    </row>
    <row r="47" spans="1:7" ht="18.75" x14ac:dyDescent="0.3">
      <c r="A47" s="21"/>
      <c r="B47" s="22"/>
      <c r="C47" s="98"/>
      <c r="F47" s="19" t="s">
        <v>40</v>
      </c>
      <c r="G47" s="26"/>
    </row>
    <row r="48" spans="1:7" ht="18.75" customHeight="1" x14ac:dyDescent="0.3">
      <c r="A48" s="16">
        <v>290</v>
      </c>
      <c r="B48" s="17" t="s">
        <v>40</v>
      </c>
      <c r="C48" s="93">
        <f>SUM(C49:C52)</f>
        <v>29000</v>
      </c>
      <c r="F48" s="23" t="s">
        <v>41</v>
      </c>
      <c r="G48" s="25">
        <v>38019.769999999997</v>
      </c>
    </row>
    <row r="49" spans="1:7" ht="18.75" x14ac:dyDescent="0.3">
      <c r="A49" s="21" t="s">
        <v>42</v>
      </c>
      <c r="B49" s="22" t="s">
        <v>41</v>
      </c>
      <c r="C49" s="94">
        <v>15000</v>
      </c>
      <c r="F49" s="23" t="s">
        <v>43</v>
      </c>
      <c r="G49" s="25">
        <v>11226.8</v>
      </c>
    </row>
    <row r="50" spans="1:7" ht="18.75" x14ac:dyDescent="0.3">
      <c r="A50" s="21" t="s">
        <v>42</v>
      </c>
      <c r="B50" s="22" t="s">
        <v>43</v>
      </c>
      <c r="C50" s="94">
        <v>9000</v>
      </c>
      <c r="F50" s="23" t="s">
        <v>40</v>
      </c>
      <c r="G50" s="25">
        <v>10396.11</v>
      </c>
    </row>
    <row r="51" spans="1:7" ht="18.75" x14ac:dyDescent="0.3">
      <c r="A51" s="21" t="s">
        <v>42</v>
      </c>
      <c r="B51" s="22" t="s">
        <v>40</v>
      </c>
      <c r="C51" s="94">
        <v>5000</v>
      </c>
      <c r="F51" s="23" t="s">
        <v>44</v>
      </c>
      <c r="G51" s="25"/>
    </row>
    <row r="52" spans="1:7" ht="18.75" x14ac:dyDescent="0.3">
      <c r="A52" s="31"/>
      <c r="B52" s="32"/>
      <c r="C52" s="97"/>
      <c r="F52" s="19" t="s">
        <v>45</v>
      </c>
      <c r="G52" s="26"/>
    </row>
    <row r="53" spans="1:7" ht="27.75" customHeight="1" x14ac:dyDescent="0.3">
      <c r="A53" s="16">
        <v>300</v>
      </c>
      <c r="B53" s="17" t="s">
        <v>45</v>
      </c>
      <c r="C53" s="96">
        <f>SUM(C54:C77)</f>
        <v>1482225.35</v>
      </c>
      <c r="F53" s="23" t="s">
        <v>46</v>
      </c>
      <c r="G53" s="27">
        <v>10323</v>
      </c>
    </row>
    <row r="54" spans="1:7" ht="18.75" x14ac:dyDescent="0.3">
      <c r="A54" s="21" t="s">
        <v>47</v>
      </c>
      <c r="B54" s="22" t="s">
        <v>46</v>
      </c>
      <c r="C54" s="95">
        <v>10328</v>
      </c>
      <c r="F54" s="23" t="s">
        <v>48</v>
      </c>
      <c r="G54" s="27">
        <v>342.71</v>
      </c>
    </row>
    <row r="55" spans="1:7" ht="20.25" customHeight="1" x14ac:dyDescent="0.3">
      <c r="A55" s="21" t="s">
        <v>47</v>
      </c>
      <c r="B55" s="22" t="s">
        <v>48</v>
      </c>
      <c r="C55" s="95">
        <v>420</v>
      </c>
      <c r="F55" s="23" t="s">
        <v>49</v>
      </c>
      <c r="G55" s="27">
        <v>101906.15</v>
      </c>
    </row>
    <row r="56" spans="1:7" ht="21" customHeight="1" x14ac:dyDescent="0.3">
      <c r="A56" s="21" t="s">
        <v>47</v>
      </c>
      <c r="B56" s="22" t="s">
        <v>50</v>
      </c>
      <c r="C56" s="95">
        <v>200</v>
      </c>
      <c r="F56" s="23" t="s">
        <v>50</v>
      </c>
      <c r="G56" s="27">
        <v>160.55000000000001</v>
      </c>
    </row>
    <row r="57" spans="1:7" ht="18" customHeight="1" x14ac:dyDescent="0.3">
      <c r="A57" s="21" t="s">
        <v>47</v>
      </c>
      <c r="B57" s="22" t="s">
        <v>51</v>
      </c>
      <c r="C57" s="95">
        <v>2540</v>
      </c>
      <c r="F57" s="23" t="s">
        <v>51</v>
      </c>
      <c r="G57" s="27"/>
    </row>
    <row r="58" spans="1:7" ht="18" customHeight="1" x14ac:dyDescent="0.3">
      <c r="A58" s="21" t="s">
        <v>47</v>
      </c>
      <c r="B58" s="22" t="s">
        <v>53</v>
      </c>
      <c r="C58" s="95">
        <v>15000</v>
      </c>
      <c r="F58" s="23" t="s">
        <v>53</v>
      </c>
      <c r="G58" s="27">
        <v>24248.37</v>
      </c>
    </row>
    <row r="59" spans="1:7" ht="24" customHeight="1" x14ac:dyDescent="0.3">
      <c r="A59" s="21" t="s">
        <v>47</v>
      </c>
      <c r="B59" s="22" t="s">
        <v>54</v>
      </c>
      <c r="C59" s="95">
        <v>10409</v>
      </c>
      <c r="F59" s="23" t="s">
        <v>54</v>
      </c>
      <c r="G59" s="27">
        <v>10122.629999999999</v>
      </c>
    </row>
    <row r="60" spans="1:7" ht="20.25" customHeight="1" x14ac:dyDescent="0.3">
      <c r="A60" s="21" t="s">
        <v>47</v>
      </c>
      <c r="B60" s="22" t="s">
        <v>55</v>
      </c>
      <c r="C60" s="95">
        <v>2600</v>
      </c>
      <c r="F60" s="23" t="s">
        <v>55</v>
      </c>
      <c r="G60" s="27">
        <v>19519.98</v>
      </c>
    </row>
    <row r="61" spans="1:7" ht="16.5" customHeight="1" x14ac:dyDescent="0.3">
      <c r="A61" s="21" t="s">
        <v>47</v>
      </c>
      <c r="B61" s="22" t="s">
        <v>56</v>
      </c>
      <c r="C61" s="95">
        <v>2600</v>
      </c>
      <c r="F61" s="23" t="s">
        <v>56</v>
      </c>
      <c r="G61" s="27">
        <v>2617.89</v>
      </c>
    </row>
    <row r="62" spans="1:7" ht="13.5" customHeight="1" x14ac:dyDescent="0.3">
      <c r="A62" s="21" t="s">
        <v>47</v>
      </c>
      <c r="B62" s="22" t="s">
        <v>57</v>
      </c>
      <c r="C62" s="95">
        <v>1160</v>
      </c>
      <c r="F62" s="23" t="s">
        <v>57</v>
      </c>
      <c r="G62" s="27">
        <v>2016</v>
      </c>
    </row>
    <row r="63" spans="1:7" ht="18.75" x14ac:dyDescent="0.3">
      <c r="A63" s="21" t="s">
        <v>47</v>
      </c>
      <c r="B63" s="22" t="s">
        <v>58</v>
      </c>
      <c r="C63" s="95">
        <v>1000</v>
      </c>
      <c r="F63" s="23" t="s">
        <v>58</v>
      </c>
      <c r="G63" s="27">
        <v>906</v>
      </c>
    </row>
    <row r="64" spans="1:7" ht="15.75" customHeight="1" x14ac:dyDescent="0.3">
      <c r="A64" s="21" t="s">
        <v>47</v>
      </c>
      <c r="B64" s="22" t="s">
        <v>59</v>
      </c>
      <c r="C64" s="95">
        <v>900</v>
      </c>
      <c r="F64" s="23" t="s">
        <v>59</v>
      </c>
      <c r="G64" s="27">
        <v>743.48</v>
      </c>
    </row>
    <row r="65" spans="1:7" ht="15.75" customHeight="1" x14ac:dyDescent="0.3">
      <c r="A65" s="21" t="s">
        <v>47</v>
      </c>
      <c r="B65" s="22" t="s">
        <v>60</v>
      </c>
      <c r="C65" s="95">
        <v>1082756</v>
      </c>
      <c r="F65" s="23" t="s">
        <v>60</v>
      </c>
      <c r="G65" s="27">
        <v>1030504</v>
      </c>
    </row>
    <row r="66" spans="1:7" ht="21" customHeight="1" x14ac:dyDescent="0.3">
      <c r="A66" s="21" t="s">
        <v>47</v>
      </c>
      <c r="B66" s="22" t="s">
        <v>61</v>
      </c>
      <c r="C66" s="95">
        <v>9000</v>
      </c>
      <c r="F66" s="23" t="s">
        <v>61</v>
      </c>
      <c r="G66" s="27"/>
    </row>
    <row r="67" spans="1:7" ht="21" customHeight="1" x14ac:dyDescent="0.3">
      <c r="A67" s="21" t="s">
        <v>47</v>
      </c>
      <c r="B67" s="22" t="s">
        <v>62</v>
      </c>
      <c r="C67" s="95">
        <v>1780</v>
      </c>
      <c r="F67" s="23" t="s">
        <v>62</v>
      </c>
      <c r="G67" s="27">
        <v>1527.2</v>
      </c>
    </row>
    <row r="68" spans="1:7" ht="18" customHeight="1" x14ac:dyDescent="0.3">
      <c r="A68" s="21" t="s">
        <v>47</v>
      </c>
      <c r="B68" s="22" t="s">
        <v>63</v>
      </c>
      <c r="C68" s="95">
        <v>9000</v>
      </c>
      <c r="F68" s="23" t="s">
        <v>63</v>
      </c>
      <c r="G68" s="27">
        <v>7505.72</v>
      </c>
    </row>
    <row r="69" spans="1:7" ht="18.75" x14ac:dyDescent="0.3">
      <c r="A69" s="21" t="s">
        <v>47</v>
      </c>
      <c r="B69" s="22" t="s">
        <v>64</v>
      </c>
      <c r="C69" s="95">
        <v>6950</v>
      </c>
      <c r="F69" s="23" t="s">
        <v>64</v>
      </c>
      <c r="G69" s="27">
        <v>6563.64</v>
      </c>
    </row>
    <row r="70" spans="1:7" ht="18" customHeight="1" x14ac:dyDescent="0.3">
      <c r="A70" s="21" t="s">
        <v>47</v>
      </c>
      <c r="B70" s="22" t="s">
        <v>65</v>
      </c>
      <c r="C70" s="95">
        <v>17592</v>
      </c>
      <c r="F70" s="23" t="s">
        <v>65</v>
      </c>
      <c r="G70" s="27">
        <v>17405</v>
      </c>
    </row>
    <row r="71" spans="1:7" ht="15" customHeight="1" x14ac:dyDescent="0.3">
      <c r="A71" s="21" t="s">
        <v>47</v>
      </c>
      <c r="B71" s="22" t="s">
        <v>66</v>
      </c>
      <c r="C71" s="95">
        <v>17600</v>
      </c>
      <c r="F71" s="23" t="s">
        <v>66</v>
      </c>
      <c r="G71" s="27">
        <v>17035</v>
      </c>
    </row>
    <row r="72" spans="1:7" ht="18.75" x14ac:dyDescent="0.3">
      <c r="A72" s="21" t="s">
        <v>47</v>
      </c>
      <c r="B72" s="22" t="s">
        <v>67</v>
      </c>
      <c r="C72" s="95">
        <v>13000</v>
      </c>
      <c r="F72" s="23" t="s">
        <v>67</v>
      </c>
      <c r="G72" s="27">
        <v>12893.07</v>
      </c>
    </row>
    <row r="73" spans="1:7" ht="21" customHeight="1" x14ac:dyDescent="0.3">
      <c r="A73" s="21" t="s">
        <v>47</v>
      </c>
      <c r="B73" s="22" t="s">
        <v>68</v>
      </c>
      <c r="C73" s="95">
        <v>12280</v>
      </c>
      <c r="F73" s="23" t="s">
        <v>68</v>
      </c>
      <c r="G73" s="27">
        <v>9100</v>
      </c>
    </row>
    <row r="74" spans="1:7" ht="15.75" customHeight="1" x14ac:dyDescent="0.3">
      <c r="A74" s="21" t="s">
        <v>47</v>
      </c>
      <c r="B74" s="22" t="s">
        <v>69</v>
      </c>
      <c r="C74" s="95">
        <v>6000</v>
      </c>
      <c r="F74" s="23" t="s">
        <v>69</v>
      </c>
      <c r="G74" s="27">
        <v>6400.52</v>
      </c>
    </row>
    <row r="75" spans="1:7" ht="18.75" x14ac:dyDescent="0.3">
      <c r="A75" s="21" t="s">
        <v>47</v>
      </c>
      <c r="B75" s="22" t="s">
        <v>70</v>
      </c>
      <c r="C75" s="95">
        <v>255360</v>
      </c>
      <c r="F75" s="23" t="s">
        <v>70</v>
      </c>
      <c r="G75" s="27">
        <v>255360</v>
      </c>
    </row>
    <row r="76" spans="1:7" ht="18.75" x14ac:dyDescent="0.3">
      <c r="A76" s="21" t="s">
        <v>47</v>
      </c>
      <c r="B76" s="22" t="s">
        <v>71</v>
      </c>
      <c r="C76" s="95">
        <v>500</v>
      </c>
      <c r="F76" s="23" t="s">
        <v>71</v>
      </c>
      <c r="G76" s="27">
        <v>472.25</v>
      </c>
    </row>
    <row r="77" spans="1:7" ht="21" customHeight="1" x14ac:dyDescent="0.3">
      <c r="A77" s="21" t="s">
        <v>47</v>
      </c>
      <c r="B77" s="22" t="s">
        <v>72</v>
      </c>
      <c r="C77" s="95">
        <v>3250.35</v>
      </c>
      <c r="F77" s="23" t="s">
        <v>72</v>
      </c>
      <c r="G77" s="27">
        <v>3250.35</v>
      </c>
    </row>
    <row r="78" spans="1:7" ht="19.5" customHeight="1" x14ac:dyDescent="0.3">
      <c r="A78" s="21" t="s">
        <v>47</v>
      </c>
      <c r="B78" s="22" t="s">
        <v>73</v>
      </c>
      <c r="C78" s="95"/>
      <c r="F78" s="23" t="s">
        <v>73</v>
      </c>
      <c r="G78" s="25"/>
    </row>
    <row r="79" spans="1:7" ht="18.75" x14ac:dyDescent="0.3">
      <c r="A79" s="21"/>
      <c r="B79" s="22"/>
      <c r="C79" s="97"/>
      <c r="F79" s="23"/>
      <c r="G79" s="26"/>
    </row>
    <row r="80" spans="1:7" ht="18.75" x14ac:dyDescent="0.3">
      <c r="A80" s="21"/>
      <c r="B80" s="17" t="s">
        <v>74</v>
      </c>
      <c r="C80" s="99">
        <f>C10+C13+C16+C28+C37+C45+C48+C53</f>
        <v>5965875.3499999996</v>
      </c>
      <c r="F80" s="19" t="s">
        <v>74</v>
      </c>
      <c r="G80" s="25"/>
    </row>
    <row r="81" spans="1:7" ht="18.75" x14ac:dyDescent="0.3">
      <c r="A81" s="21"/>
      <c r="B81" s="22"/>
      <c r="C81" s="98"/>
      <c r="F81" s="23"/>
      <c r="G81" s="25"/>
    </row>
    <row r="82" spans="1:7" ht="18.75" x14ac:dyDescent="0.3">
      <c r="A82" s="33" t="s">
        <v>75</v>
      </c>
      <c r="B82" s="17"/>
      <c r="C82" s="100"/>
      <c r="F82" s="19"/>
      <c r="G82" s="25"/>
    </row>
    <row r="83" spans="1:7" ht="18.75" x14ac:dyDescent="0.3">
      <c r="A83" s="33"/>
      <c r="B83" s="17"/>
      <c r="C83" s="100"/>
      <c r="F83" s="19"/>
      <c r="G83" s="26"/>
    </row>
    <row r="84" spans="1:7" ht="18.75" customHeight="1" x14ac:dyDescent="0.3">
      <c r="A84" s="35">
        <v>233</v>
      </c>
      <c r="B84" s="17" t="s">
        <v>76</v>
      </c>
      <c r="C84" s="96">
        <f>SUM(C85:C85)</f>
        <v>2000</v>
      </c>
      <c r="F84" s="19" t="s">
        <v>76</v>
      </c>
      <c r="G84" s="25"/>
    </row>
    <row r="85" spans="1:7" ht="21.75" customHeight="1" x14ac:dyDescent="0.3">
      <c r="A85" s="21" t="s">
        <v>77</v>
      </c>
      <c r="B85" s="22" t="s">
        <v>76</v>
      </c>
      <c r="C85" s="95">
        <v>2000</v>
      </c>
      <c r="F85" s="23" t="s">
        <v>76</v>
      </c>
      <c r="G85" s="25">
        <v>3985</v>
      </c>
    </row>
    <row r="86" spans="1:7" ht="18.75" x14ac:dyDescent="0.3">
      <c r="A86" s="31"/>
      <c r="B86" s="22"/>
      <c r="C86" s="95"/>
      <c r="F86" s="23"/>
      <c r="G86" s="26"/>
    </row>
    <row r="87" spans="1:7" ht="24.75" customHeight="1" x14ac:dyDescent="0.3">
      <c r="A87" s="16">
        <v>322</v>
      </c>
      <c r="B87" s="17" t="s">
        <v>78</v>
      </c>
      <c r="C87" s="96">
        <f>SUM(C88:C89)</f>
        <v>836000</v>
      </c>
      <c r="F87" s="19" t="s">
        <v>78</v>
      </c>
      <c r="G87" s="25"/>
    </row>
    <row r="88" spans="1:7" ht="18.75" customHeight="1" x14ac:dyDescent="0.3">
      <c r="A88" s="31" t="s">
        <v>79</v>
      </c>
      <c r="B88" s="32" t="s">
        <v>80</v>
      </c>
      <c r="C88" s="95">
        <v>616000</v>
      </c>
      <c r="F88" s="30" t="s">
        <v>80</v>
      </c>
      <c r="G88" s="25"/>
    </row>
    <row r="89" spans="1:7" ht="19.5" customHeight="1" x14ac:dyDescent="0.3">
      <c r="A89" s="31" t="s">
        <v>79</v>
      </c>
      <c r="B89" s="32" t="s">
        <v>81</v>
      </c>
      <c r="C89" s="95">
        <v>220000</v>
      </c>
      <c r="F89" s="30" t="s">
        <v>81</v>
      </c>
      <c r="G89" s="25"/>
    </row>
    <row r="90" spans="1:7" ht="18.75" x14ac:dyDescent="0.3">
      <c r="A90" s="31"/>
      <c r="B90" s="22"/>
      <c r="C90" s="95"/>
      <c r="F90" s="23"/>
      <c r="G90" s="26"/>
    </row>
    <row r="91" spans="1:7" ht="22.5" customHeight="1" x14ac:dyDescent="0.3">
      <c r="A91" s="31"/>
      <c r="B91" s="17" t="s">
        <v>82</v>
      </c>
      <c r="C91" s="96">
        <f>C84+C87</f>
        <v>838000</v>
      </c>
      <c r="F91" s="19" t="s">
        <v>82</v>
      </c>
      <c r="G91" s="25"/>
    </row>
    <row r="92" spans="1:7" ht="18.75" x14ac:dyDescent="0.3">
      <c r="A92" s="21"/>
      <c r="B92" s="22"/>
      <c r="C92" s="94"/>
      <c r="F92" s="23"/>
      <c r="G92" s="25"/>
    </row>
    <row r="93" spans="1:7" ht="18.75" x14ac:dyDescent="0.3">
      <c r="A93" s="35" t="s">
        <v>83</v>
      </c>
      <c r="B93" s="22"/>
      <c r="C93" s="94"/>
      <c r="F93" s="23"/>
      <c r="G93" s="26"/>
    </row>
    <row r="94" spans="1:7" ht="18.75" x14ac:dyDescent="0.3">
      <c r="A94" s="36" t="s">
        <v>84</v>
      </c>
      <c r="B94" s="17" t="s">
        <v>85</v>
      </c>
      <c r="C94" s="99">
        <f>C95+C96+C97+C148</f>
        <v>683739</v>
      </c>
      <c r="F94" s="19" t="s">
        <v>85</v>
      </c>
      <c r="G94" s="37">
        <f>SUM(G95:G146)</f>
        <v>667724.97999999975</v>
      </c>
    </row>
    <row r="95" spans="1:7" ht="18" customHeight="1" x14ac:dyDescent="0.3">
      <c r="A95" s="21" t="s">
        <v>86</v>
      </c>
      <c r="B95" s="22" t="s">
        <v>87</v>
      </c>
      <c r="C95" s="100">
        <v>303250</v>
      </c>
      <c r="F95" s="23" t="s">
        <v>87</v>
      </c>
      <c r="G95" s="25">
        <v>248804.8</v>
      </c>
    </row>
    <row r="96" spans="1:7" ht="21.75" customHeight="1" x14ac:dyDescent="0.3">
      <c r="A96" s="21" t="s">
        <v>88</v>
      </c>
      <c r="B96" s="22" t="s">
        <v>89</v>
      </c>
      <c r="C96" s="100">
        <v>106704</v>
      </c>
      <c r="F96" s="23" t="s">
        <v>89</v>
      </c>
      <c r="G96" s="25">
        <v>91700.05</v>
      </c>
    </row>
    <row r="97" spans="1:7" ht="18.75" x14ac:dyDescent="0.3">
      <c r="A97" s="21" t="s">
        <v>90</v>
      </c>
      <c r="B97" s="22" t="s">
        <v>91</v>
      </c>
      <c r="C97" s="100">
        <f>SUM(C98:C146)</f>
        <v>270660</v>
      </c>
      <c r="F97" s="23" t="s">
        <v>91</v>
      </c>
      <c r="G97" s="25">
        <v>166104.76</v>
      </c>
    </row>
    <row r="98" spans="1:7" ht="18.75" customHeight="1" x14ac:dyDescent="0.3">
      <c r="A98" s="21" t="s">
        <v>90</v>
      </c>
      <c r="B98" s="22" t="s">
        <v>92</v>
      </c>
      <c r="C98" s="100">
        <v>1200</v>
      </c>
      <c r="F98" s="23" t="s">
        <v>92</v>
      </c>
      <c r="G98" s="25">
        <v>39.700000000000003</v>
      </c>
    </row>
    <row r="99" spans="1:7" ht="16.5" customHeight="1" x14ac:dyDescent="0.3">
      <c r="A99" s="21" t="s">
        <v>90</v>
      </c>
      <c r="B99" s="22" t="s">
        <v>93</v>
      </c>
      <c r="C99" s="100">
        <v>2000</v>
      </c>
      <c r="F99" s="23" t="s">
        <v>93</v>
      </c>
      <c r="G99" s="25">
        <v>93.7</v>
      </c>
    </row>
    <row r="100" spans="1:7" ht="21" customHeight="1" x14ac:dyDescent="0.3">
      <c r="A100" s="21" t="s">
        <v>90</v>
      </c>
      <c r="B100" s="22" t="s">
        <v>94</v>
      </c>
      <c r="C100" s="100">
        <v>35000</v>
      </c>
      <c r="F100" s="23" t="s">
        <v>94</v>
      </c>
      <c r="G100" s="25">
        <v>29802.33</v>
      </c>
    </row>
    <row r="101" spans="1:7" ht="18.75" x14ac:dyDescent="0.3">
      <c r="A101" s="21" t="s">
        <v>90</v>
      </c>
      <c r="B101" s="22" t="s">
        <v>95</v>
      </c>
      <c r="C101" s="100">
        <v>2000</v>
      </c>
      <c r="F101" s="23" t="s">
        <v>95</v>
      </c>
      <c r="G101" s="25">
        <v>1437.34</v>
      </c>
    </row>
    <row r="102" spans="1:7" ht="16.5" customHeight="1" x14ac:dyDescent="0.3">
      <c r="A102" s="21" t="s">
        <v>90</v>
      </c>
      <c r="B102" s="22" t="s">
        <v>96</v>
      </c>
      <c r="C102" s="100">
        <v>20000</v>
      </c>
      <c r="F102" s="23" t="s">
        <v>96</v>
      </c>
      <c r="G102" s="25">
        <v>15899.56</v>
      </c>
    </row>
    <row r="103" spans="1:7" ht="18.75" customHeight="1" x14ac:dyDescent="0.3">
      <c r="A103" s="21" t="s">
        <v>90</v>
      </c>
      <c r="B103" s="22" t="s">
        <v>97</v>
      </c>
      <c r="C103" s="100">
        <v>110</v>
      </c>
      <c r="F103" s="23" t="s">
        <v>97</v>
      </c>
      <c r="G103" s="25"/>
    </row>
    <row r="104" spans="1:7" ht="18.75" x14ac:dyDescent="0.3">
      <c r="A104" s="21" t="s">
        <v>90</v>
      </c>
      <c r="B104" s="22" t="s">
        <v>98</v>
      </c>
      <c r="C104" s="100">
        <v>2000</v>
      </c>
      <c r="F104" s="23" t="s">
        <v>98</v>
      </c>
      <c r="G104" s="25">
        <v>280</v>
      </c>
    </row>
    <row r="105" spans="1:7" ht="18.75" x14ac:dyDescent="0.3">
      <c r="A105" s="21" t="s">
        <v>90</v>
      </c>
      <c r="B105" s="22" t="s">
        <v>99</v>
      </c>
      <c r="C105" s="100">
        <v>2000</v>
      </c>
      <c r="F105" s="23" t="s">
        <v>99</v>
      </c>
      <c r="G105" s="25">
        <v>2886.77</v>
      </c>
    </row>
    <row r="106" spans="1:7" ht="20.25" customHeight="1" x14ac:dyDescent="0.3">
      <c r="A106" s="21" t="s">
        <v>90</v>
      </c>
      <c r="B106" s="22" t="s">
        <v>100</v>
      </c>
      <c r="C106" s="100">
        <v>100</v>
      </c>
      <c r="F106" s="23" t="s">
        <v>100</v>
      </c>
      <c r="G106" s="25"/>
    </row>
    <row r="107" spans="1:7" ht="16.5" customHeight="1" x14ac:dyDescent="0.3">
      <c r="A107" s="21" t="s">
        <v>90</v>
      </c>
      <c r="B107" s="22" t="s">
        <v>101</v>
      </c>
      <c r="C107" s="100">
        <v>1000</v>
      </c>
      <c r="F107" s="23" t="s">
        <v>101</v>
      </c>
      <c r="G107" s="25">
        <v>101.89</v>
      </c>
    </row>
    <row r="108" spans="1:7" ht="18.75" customHeight="1" x14ac:dyDescent="0.3">
      <c r="A108" s="21" t="s">
        <v>90</v>
      </c>
      <c r="B108" s="22" t="s">
        <v>102</v>
      </c>
      <c r="C108" s="100">
        <v>100</v>
      </c>
      <c r="F108" s="23" t="s">
        <v>102</v>
      </c>
      <c r="G108" s="25"/>
    </row>
    <row r="109" spans="1:7" ht="16.5" customHeight="1" x14ac:dyDescent="0.3">
      <c r="A109" s="21" t="s">
        <v>90</v>
      </c>
      <c r="B109" s="22" t="s">
        <v>103</v>
      </c>
      <c r="C109" s="100">
        <v>8500</v>
      </c>
      <c r="F109" s="23" t="s">
        <v>103</v>
      </c>
      <c r="G109" s="25">
        <v>5574.49</v>
      </c>
    </row>
    <row r="110" spans="1:7" ht="18.75" x14ac:dyDescent="0.3">
      <c r="A110" s="21" t="s">
        <v>90</v>
      </c>
      <c r="B110" s="22" t="s">
        <v>104</v>
      </c>
      <c r="C110" s="100">
        <v>1000</v>
      </c>
      <c r="F110" s="23" t="s">
        <v>104</v>
      </c>
      <c r="G110" s="25">
        <v>407.89</v>
      </c>
    </row>
    <row r="111" spans="1:7" ht="21.75" customHeight="1" x14ac:dyDescent="0.3">
      <c r="A111" s="21" t="s">
        <v>90</v>
      </c>
      <c r="B111" s="22" t="s">
        <v>105</v>
      </c>
      <c r="C111" s="100">
        <v>2200</v>
      </c>
      <c r="F111" s="23" t="s">
        <v>105</v>
      </c>
      <c r="G111" s="25">
        <v>1381.24</v>
      </c>
    </row>
    <row r="112" spans="1:7" ht="18.75" x14ac:dyDescent="0.3">
      <c r="A112" s="21" t="s">
        <v>90</v>
      </c>
      <c r="B112" s="22" t="s">
        <v>106</v>
      </c>
      <c r="C112" s="100">
        <v>4500</v>
      </c>
      <c r="F112" s="23" t="s">
        <v>106</v>
      </c>
      <c r="G112" s="25">
        <v>3180.89</v>
      </c>
    </row>
    <row r="113" spans="1:7" ht="18" customHeight="1" x14ac:dyDescent="0.3">
      <c r="A113" s="21" t="s">
        <v>90</v>
      </c>
      <c r="B113" s="22" t="s">
        <v>107</v>
      </c>
      <c r="C113" s="100">
        <v>300</v>
      </c>
      <c r="F113" s="23" t="s">
        <v>107</v>
      </c>
      <c r="G113" s="25">
        <v>470.4</v>
      </c>
    </row>
    <row r="114" spans="1:7" ht="18.75" customHeight="1" x14ac:dyDescent="0.3">
      <c r="A114" s="21" t="s">
        <v>90</v>
      </c>
      <c r="B114" s="22" t="s">
        <v>108</v>
      </c>
      <c r="C114" s="100">
        <v>6700</v>
      </c>
      <c r="F114" s="23" t="s">
        <v>108</v>
      </c>
      <c r="G114" s="25">
        <v>5669.54</v>
      </c>
    </row>
    <row r="115" spans="1:7" ht="19.5" customHeight="1" x14ac:dyDescent="0.3">
      <c r="A115" s="21" t="s">
        <v>90</v>
      </c>
      <c r="B115" s="22" t="s">
        <v>109</v>
      </c>
      <c r="C115" s="100">
        <v>2500</v>
      </c>
      <c r="F115" s="23" t="s">
        <v>109</v>
      </c>
      <c r="G115" s="25">
        <v>3030.1</v>
      </c>
    </row>
    <row r="116" spans="1:7" ht="19.5" customHeight="1" x14ac:dyDescent="0.3">
      <c r="A116" s="21" t="s">
        <v>90</v>
      </c>
      <c r="B116" s="22" t="s">
        <v>110</v>
      </c>
      <c r="C116" s="100">
        <v>1400</v>
      </c>
      <c r="F116" s="23" t="s">
        <v>110</v>
      </c>
      <c r="G116" s="25">
        <v>1406.92</v>
      </c>
    </row>
    <row r="117" spans="1:7" ht="21" customHeight="1" x14ac:dyDescent="0.3">
      <c r="A117" s="21" t="s">
        <v>90</v>
      </c>
      <c r="B117" s="22" t="s">
        <v>111</v>
      </c>
      <c r="C117" s="100">
        <v>100</v>
      </c>
      <c r="F117" s="23" t="s">
        <v>111</v>
      </c>
      <c r="G117" s="25"/>
    </row>
    <row r="118" spans="1:7" ht="18.75" x14ac:dyDescent="0.3">
      <c r="A118" s="21" t="s">
        <v>90</v>
      </c>
      <c r="B118" s="22" t="s">
        <v>112</v>
      </c>
      <c r="C118" s="100">
        <v>300</v>
      </c>
      <c r="F118" s="23" t="s">
        <v>112</v>
      </c>
      <c r="G118" s="25">
        <v>231.98</v>
      </c>
    </row>
    <row r="119" spans="1:7" ht="18" customHeight="1" x14ac:dyDescent="0.3">
      <c r="A119" s="21" t="s">
        <v>90</v>
      </c>
      <c r="B119" s="22" t="s">
        <v>113</v>
      </c>
      <c r="C119" s="100">
        <v>500</v>
      </c>
      <c r="F119" s="23" t="s">
        <v>113</v>
      </c>
      <c r="G119" s="25"/>
    </row>
    <row r="120" spans="1:7" ht="18" customHeight="1" x14ac:dyDescent="0.3">
      <c r="A120" s="21" t="s">
        <v>90</v>
      </c>
      <c r="B120" s="22" t="s">
        <v>114</v>
      </c>
      <c r="C120" s="100">
        <v>50</v>
      </c>
      <c r="F120" s="23" t="s">
        <v>114</v>
      </c>
      <c r="G120" s="25"/>
    </row>
    <row r="121" spans="1:7" ht="20.25" customHeight="1" x14ac:dyDescent="0.3">
      <c r="A121" s="21" t="s">
        <v>90</v>
      </c>
      <c r="B121" s="22" t="s">
        <v>115</v>
      </c>
      <c r="C121" s="100">
        <v>10000</v>
      </c>
      <c r="F121" s="23" t="s">
        <v>115</v>
      </c>
      <c r="G121" s="25">
        <v>15223.58</v>
      </c>
    </row>
    <row r="122" spans="1:7" ht="19.5" customHeight="1" x14ac:dyDescent="0.3">
      <c r="A122" s="21" t="s">
        <v>90</v>
      </c>
      <c r="B122" s="22" t="s">
        <v>116</v>
      </c>
      <c r="C122" s="100">
        <v>100</v>
      </c>
      <c r="F122" s="23" t="s">
        <v>116</v>
      </c>
      <c r="G122" s="25"/>
    </row>
    <row r="123" spans="1:7" ht="17.25" customHeight="1" x14ac:dyDescent="0.3">
      <c r="A123" s="21" t="s">
        <v>90</v>
      </c>
      <c r="B123" s="22" t="s">
        <v>117</v>
      </c>
      <c r="C123" s="100">
        <v>100</v>
      </c>
      <c r="F123" s="23" t="s">
        <v>117</v>
      </c>
      <c r="G123" s="25"/>
    </row>
    <row r="124" spans="1:7" ht="18.75" x14ac:dyDescent="0.3">
      <c r="A124" s="21" t="s">
        <v>90</v>
      </c>
      <c r="B124" s="22" t="s">
        <v>118</v>
      </c>
      <c r="C124" s="100">
        <v>40000</v>
      </c>
      <c r="F124" s="23" t="s">
        <v>118</v>
      </c>
      <c r="G124" s="25">
        <v>2275.52</v>
      </c>
    </row>
    <row r="125" spans="1:7" ht="18.75" customHeight="1" x14ac:dyDescent="0.3">
      <c r="A125" s="21" t="s">
        <v>90</v>
      </c>
      <c r="B125" s="22" t="s">
        <v>119</v>
      </c>
      <c r="C125" s="100">
        <v>500</v>
      </c>
      <c r="F125" s="23" t="s">
        <v>119</v>
      </c>
      <c r="G125" s="25">
        <v>159</v>
      </c>
    </row>
    <row r="126" spans="1:7" ht="18.75" customHeight="1" x14ac:dyDescent="0.3">
      <c r="A126" s="21" t="s">
        <v>90</v>
      </c>
      <c r="B126" s="22" t="s">
        <v>120</v>
      </c>
      <c r="C126" s="100">
        <v>3000</v>
      </c>
      <c r="F126" s="23" t="s">
        <v>120</v>
      </c>
      <c r="G126" s="25">
        <v>2958.5</v>
      </c>
    </row>
    <row r="127" spans="1:7" ht="21" customHeight="1" x14ac:dyDescent="0.3">
      <c r="A127" s="21" t="s">
        <v>90</v>
      </c>
      <c r="B127" s="22" t="s">
        <v>121</v>
      </c>
      <c r="C127" s="100">
        <v>3400</v>
      </c>
      <c r="F127" s="23" t="s">
        <v>121</v>
      </c>
      <c r="G127" s="25">
        <v>3383.32</v>
      </c>
    </row>
    <row r="128" spans="1:7" ht="21" customHeight="1" x14ac:dyDescent="0.3">
      <c r="A128" s="21" t="s">
        <v>90</v>
      </c>
      <c r="B128" s="22" t="s">
        <v>122</v>
      </c>
      <c r="C128" s="100">
        <v>1800</v>
      </c>
      <c r="F128" s="23" t="s">
        <v>122</v>
      </c>
      <c r="G128" s="25"/>
    </row>
    <row r="129" spans="1:7" ht="21" customHeight="1" x14ac:dyDescent="0.3">
      <c r="A129" s="21" t="s">
        <v>90</v>
      </c>
      <c r="B129" s="22" t="s">
        <v>123</v>
      </c>
      <c r="C129" s="100">
        <v>2500</v>
      </c>
      <c r="F129" s="23" t="s">
        <v>123</v>
      </c>
      <c r="G129" s="25">
        <v>1848.95</v>
      </c>
    </row>
    <row r="130" spans="1:7" ht="18.75" x14ac:dyDescent="0.3">
      <c r="A130" s="21" t="s">
        <v>90</v>
      </c>
      <c r="B130" s="22" t="s">
        <v>124</v>
      </c>
      <c r="C130" s="100">
        <v>300</v>
      </c>
      <c r="F130" s="23" t="s">
        <v>124</v>
      </c>
      <c r="G130" s="25">
        <v>950</v>
      </c>
    </row>
    <row r="131" spans="1:7" ht="21" customHeight="1" x14ac:dyDescent="0.3">
      <c r="A131" s="21" t="s">
        <v>90</v>
      </c>
      <c r="B131" s="22" t="s">
        <v>125</v>
      </c>
      <c r="C131" s="100">
        <v>15000</v>
      </c>
      <c r="F131" s="23" t="s">
        <v>125</v>
      </c>
      <c r="G131" s="25">
        <v>15248.45</v>
      </c>
    </row>
    <row r="132" spans="1:7" ht="18.75" x14ac:dyDescent="0.3">
      <c r="A132" s="21" t="s">
        <v>90</v>
      </c>
      <c r="B132" s="22" t="s">
        <v>126</v>
      </c>
      <c r="C132" s="100">
        <v>4500</v>
      </c>
      <c r="F132" s="23" t="s">
        <v>126</v>
      </c>
      <c r="G132" s="25">
        <v>172.3</v>
      </c>
    </row>
    <row r="133" spans="1:7" ht="21" customHeight="1" x14ac:dyDescent="0.3">
      <c r="A133" s="21" t="s">
        <v>90</v>
      </c>
      <c r="B133" s="22" t="s">
        <v>127</v>
      </c>
      <c r="C133" s="100">
        <v>5000</v>
      </c>
      <c r="F133" s="23" t="s">
        <v>127</v>
      </c>
      <c r="G133" s="25"/>
    </row>
    <row r="134" spans="1:7" ht="17.25" customHeight="1" x14ac:dyDescent="0.3">
      <c r="A134" s="21" t="s">
        <v>90</v>
      </c>
      <c r="B134" s="22" t="s">
        <v>128</v>
      </c>
      <c r="C134" s="100">
        <v>31400</v>
      </c>
      <c r="F134" s="23" t="s">
        <v>128</v>
      </c>
      <c r="G134" s="25"/>
    </row>
    <row r="135" spans="1:7" ht="22.5" customHeight="1" x14ac:dyDescent="0.3">
      <c r="A135" s="21" t="s">
        <v>90</v>
      </c>
      <c r="B135" s="22" t="s">
        <v>129</v>
      </c>
      <c r="C135" s="100">
        <v>3000</v>
      </c>
      <c r="F135" s="23" t="s">
        <v>129</v>
      </c>
      <c r="G135" s="25">
        <v>2129.1999999999998</v>
      </c>
    </row>
    <row r="136" spans="1:7" ht="20.25" customHeight="1" x14ac:dyDescent="0.3">
      <c r="A136" s="21" t="s">
        <v>90</v>
      </c>
      <c r="B136" s="22" t="s">
        <v>130</v>
      </c>
      <c r="C136" s="100">
        <v>200</v>
      </c>
      <c r="F136" s="23" t="s">
        <v>130</v>
      </c>
      <c r="G136" s="25"/>
    </row>
    <row r="137" spans="1:7" ht="20.25" customHeight="1" x14ac:dyDescent="0.3">
      <c r="A137" s="21" t="s">
        <v>90</v>
      </c>
      <c r="B137" s="22" t="s">
        <v>131</v>
      </c>
      <c r="C137" s="100">
        <v>2000</v>
      </c>
      <c r="F137" s="23" t="s">
        <v>131</v>
      </c>
      <c r="G137" s="25"/>
    </row>
    <row r="138" spans="1:7" ht="24" customHeight="1" x14ac:dyDescent="0.3">
      <c r="A138" s="21" t="s">
        <v>90</v>
      </c>
      <c r="B138" s="22" t="s">
        <v>132</v>
      </c>
      <c r="C138" s="100">
        <v>500</v>
      </c>
      <c r="F138" s="23" t="s">
        <v>132</v>
      </c>
      <c r="G138" s="25">
        <v>400</v>
      </c>
    </row>
    <row r="139" spans="1:7" ht="24" customHeight="1" x14ac:dyDescent="0.3">
      <c r="A139" s="21" t="s">
        <v>90</v>
      </c>
      <c r="B139" s="22" t="s">
        <v>133</v>
      </c>
      <c r="C139" s="100">
        <v>11000</v>
      </c>
      <c r="F139" s="23" t="s">
        <v>133</v>
      </c>
      <c r="G139" s="25">
        <v>10906.84</v>
      </c>
    </row>
    <row r="140" spans="1:7" ht="20.25" customHeight="1" x14ac:dyDescent="0.3">
      <c r="A140" s="21" t="s">
        <v>90</v>
      </c>
      <c r="B140" s="22" t="s">
        <v>134</v>
      </c>
      <c r="C140" s="100">
        <v>20000</v>
      </c>
      <c r="F140" s="23" t="s">
        <v>134</v>
      </c>
      <c r="G140" s="25">
        <v>18956.939999999999</v>
      </c>
    </row>
    <row r="141" spans="1:7" ht="22.5" customHeight="1" x14ac:dyDescent="0.3">
      <c r="A141" s="21" t="s">
        <v>90</v>
      </c>
      <c r="B141" s="22" t="s">
        <v>135</v>
      </c>
      <c r="C141" s="100">
        <v>2300</v>
      </c>
      <c r="F141" s="23" t="s">
        <v>135</v>
      </c>
      <c r="G141" s="25">
        <v>2345.4499999999998</v>
      </c>
    </row>
    <row r="142" spans="1:7" ht="20.25" customHeight="1" x14ac:dyDescent="0.3">
      <c r="A142" s="21" t="s">
        <v>90</v>
      </c>
      <c r="B142" s="22" t="s">
        <v>136</v>
      </c>
      <c r="C142" s="100">
        <v>2000</v>
      </c>
      <c r="F142" s="23" t="s">
        <v>136</v>
      </c>
      <c r="G142" s="25">
        <v>878</v>
      </c>
    </row>
    <row r="143" spans="1:7" ht="18.75" customHeight="1" x14ac:dyDescent="0.3">
      <c r="A143" s="21" t="s">
        <v>90</v>
      </c>
      <c r="B143" s="22" t="s">
        <v>137</v>
      </c>
      <c r="C143" s="100">
        <v>5500</v>
      </c>
      <c r="F143" s="23" t="s">
        <v>137</v>
      </c>
      <c r="G143" s="25">
        <v>3210.99</v>
      </c>
    </row>
    <row r="144" spans="1:7" ht="21" customHeight="1" x14ac:dyDescent="0.3">
      <c r="A144" s="21" t="s">
        <v>90</v>
      </c>
      <c r="B144" s="22" t="s">
        <v>138</v>
      </c>
      <c r="C144" s="100">
        <v>8500</v>
      </c>
      <c r="F144" s="23" t="s">
        <v>138</v>
      </c>
      <c r="G144" s="25">
        <v>8173.59</v>
      </c>
    </row>
    <row r="145" spans="1:7" ht="18.75" x14ac:dyDescent="0.3">
      <c r="A145" s="21" t="s">
        <v>90</v>
      </c>
      <c r="B145" s="22" t="s">
        <v>140</v>
      </c>
      <c r="C145" s="100">
        <v>2000</v>
      </c>
      <c r="E145" s="38"/>
      <c r="F145" s="23"/>
      <c r="G145" s="25"/>
    </row>
    <row r="146" spans="1:7" ht="18.75" x14ac:dyDescent="0.3">
      <c r="A146" s="21" t="s">
        <v>90</v>
      </c>
      <c r="B146" s="22" t="s">
        <v>141</v>
      </c>
      <c r="C146" s="100">
        <v>2500</v>
      </c>
      <c r="F146" s="23" t="s">
        <v>139</v>
      </c>
      <c r="G146" s="25"/>
    </row>
    <row r="147" spans="1:7" ht="22.5" customHeight="1" x14ac:dyDescent="0.3">
      <c r="A147" s="21"/>
      <c r="B147" s="22"/>
      <c r="C147" s="100"/>
      <c r="F147" s="23" t="s">
        <v>52</v>
      </c>
      <c r="G147" s="26"/>
    </row>
    <row r="148" spans="1:7" s="39" customFormat="1" ht="18.75" x14ac:dyDescent="0.3">
      <c r="A148" s="16">
        <v>640</v>
      </c>
      <c r="B148" s="17" t="s">
        <v>142</v>
      </c>
      <c r="C148" s="99">
        <f>SUM(C149:C150)</f>
        <v>3125</v>
      </c>
      <c r="F148" s="23"/>
      <c r="G148" s="25"/>
    </row>
    <row r="149" spans="1:7" ht="18.75" x14ac:dyDescent="0.3">
      <c r="A149" s="21" t="s">
        <v>143</v>
      </c>
      <c r="B149" s="22" t="s">
        <v>144</v>
      </c>
      <c r="C149" s="100">
        <v>2425</v>
      </c>
      <c r="F149" s="19" t="s">
        <v>142</v>
      </c>
      <c r="G149" s="25"/>
    </row>
    <row r="150" spans="1:7" ht="20.25" customHeight="1" x14ac:dyDescent="0.3">
      <c r="A150" s="21" t="s">
        <v>143</v>
      </c>
      <c r="B150" s="22" t="s">
        <v>145</v>
      </c>
      <c r="C150" s="100">
        <v>700</v>
      </c>
      <c r="F150" s="23" t="s">
        <v>144</v>
      </c>
      <c r="G150" s="25">
        <v>2425.81</v>
      </c>
    </row>
    <row r="151" spans="1:7" ht="18.75" x14ac:dyDescent="0.3">
      <c r="A151" s="21"/>
      <c r="B151" s="22"/>
      <c r="C151" s="101"/>
      <c r="F151" s="23" t="s">
        <v>146</v>
      </c>
      <c r="G151" s="26"/>
    </row>
    <row r="152" spans="1:7" ht="18.75" x14ac:dyDescent="0.3">
      <c r="A152" s="36" t="s">
        <v>147</v>
      </c>
      <c r="B152" s="17" t="s">
        <v>148</v>
      </c>
      <c r="C152" s="99">
        <f t="shared" ref="C152" si="5">SUM(C153:C155)</f>
        <v>20927</v>
      </c>
      <c r="F152" s="23"/>
      <c r="G152" s="25"/>
    </row>
    <row r="153" spans="1:7" ht="18.75" x14ac:dyDescent="0.3">
      <c r="A153" s="40" t="s">
        <v>86</v>
      </c>
      <c r="B153" s="22" t="s">
        <v>149</v>
      </c>
      <c r="C153" s="100">
        <v>14430</v>
      </c>
      <c r="F153" s="19" t="s">
        <v>148</v>
      </c>
      <c r="G153" s="25"/>
    </row>
    <row r="154" spans="1:7" ht="20.25" customHeight="1" x14ac:dyDescent="0.3">
      <c r="A154" s="40" t="s">
        <v>88</v>
      </c>
      <c r="B154" s="22" t="s">
        <v>89</v>
      </c>
      <c r="C154" s="100">
        <v>5047</v>
      </c>
      <c r="F154" s="23" t="s">
        <v>149</v>
      </c>
      <c r="G154" s="25">
        <v>13934.55</v>
      </c>
    </row>
    <row r="155" spans="1:7" ht="21.75" customHeight="1" x14ac:dyDescent="0.3">
      <c r="A155" s="21" t="s">
        <v>90</v>
      </c>
      <c r="B155" s="22" t="s">
        <v>150</v>
      </c>
      <c r="C155" s="100">
        <v>1450</v>
      </c>
      <c r="F155" s="23" t="s">
        <v>89</v>
      </c>
      <c r="G155" s="25">
        <v>4868.68</v>
      </c>
    </row>
    <row r="156" spans="1:7" ht="21" customHeight="1" x14ac:dyDescent="0.3">
      <c r="A156" s="21"/>
      <c r="B156" s="22"/>
      <c r="C156" s="100"/>
      <c r="F156" s="23" t="s">
        <v>150</v>
      </c>
      <c r="G156" s="25">
        <v>1546.96</v>
      </c>
    </row>
    <row r="157" spans="1:7" ht="18.75" x14ac:dyDescent="0.3">
      <c r="A157" s="16" t="s">
        <v>84</v>
      </c>
      <c r="B157" s="17" t="s">
        <v>151</v>
      </c>
      <c r="C157" s="99">
        <f t="shared" ref="C157" si="6">SUM(C158)</f>
        <v>2612</v>
      </c>
      <c r="F157" s="23"/>
      <c r="G157" s="25"/>
    </row>
    <row r="158" spans="1:7" ht="18.75" x14ac:dyDescent="0.3">
      <c r="A158" s="21" t="s">
        <v>90</v>
      </c>
      <c r="B158" s="22" t="s">
        <v>152</v>
      </c>
      <c r="C158" s="100">
        <v>2612</v>
      </c>
      <c r="F158" s="19" t="s">
        <v>151</v>
      </c>
      <c r="G158" s="26">
        <v>2617.89</v>
      </c>
    </row>
    <row r="159" spans="1:7" ht="21" customHeight="1" x14ac:dyDescent="0.3">
      <c r="A159" s="21"/>
      <c r="B159" s="22"/>
      <c r="C159" s="100"/>
      <c r="F159" s="23" t="s">
        <v>152</v>
      </c>
      <c r="G159" s="25">
        <v>2617.89</v>
      </c>
    </row>
    <row r="160" spans="1:7" ht="18.75" x14ac:dyDescent="0.3">
      <c r="A160" s="16" t="s">
        <v>153</v>
      </c>
      <c r="B160" s="17" t="s">
        <v>154</v>
      </c>
      <c r="C160" s="99">
        <f t="shared" ref="C160" si="7">SUM(C161:C163)</f>
        <v>9000</v>
      </c>
      <c r="F160" s="23"/>
      <c r="G160" s="26"/>
    </row>
    <row r="161" spans="1:7" ht="24" customHeight="1" x14ac:dyDescent="0.3">
      <c r="A161" s="21" t="s">
        <v>90</v>
      </c>
      <c r="B161" s="22" t="s">
        <v>155</v>
      </c>
      <c r="C161" s="100">
        <v>6000</v>
      </c>
      <c r="F161" s="19" t="s">
        <v>154</v>
      </c>
      <c r="G161" s="25"/>
    </row>
    <row r="162" spans="1:7" ht="18.75" x14ac:dyDescent="0.3">
      <c r="A162" s="21" t="s">
        <v>90</v>
      </c>
      <c r="B162" s="22" t="s">
        <v>156</v>
      </c>
      <c r="C162" s="100">
        <v>2500</v>
      </c>
      <c r="F162" s="23"/>
      <c r="G162" s="25"/>
    </row>
    <row r="163" spans="1:7" ht="18.75" x14ac:dyDescent="0.3">
      <c r="A163" s="21" t="s">
        <v>90</v>
      </c>
      <c r="B163" s="22" t="s">
        <v>157</v>
      </c>
      <c r="C163" s="100">
        <v>500</v>
      </c>
      <c r="F163" s="23" t="s">
        <v>155</v>
      </c>
      <c r="G163" s="25">
        <v>4380</v>
      </c>
    </row>
    <row r="164" spans="1:7" ht="18.75" x14ac:dyDescent="0.3">
      <c r="A164" s="21"/>
      <c r="B164" s="22"/>
      <c r="C164" s="100"/>
      <c r="F164" s="23" t="s">
        <v>156</v>
      </c>
      <c r="G164" s="25">
        <v>1661.31</v>
      </c>
    </row>
    <row r="165" spans="1:7" ht="18.75" x14ac:dyDescent="0.3">
      <c r="A165" s="16" t="s">
        <v>158</v>
      </c>
      <c r="B165" s="17" t="s">
        <v>159</v>
      </c>
      <c r="C165" s="99">
        <f t="shared" ref="C165" si="8">SUM(C166:C168)</f>
        <v>14125</v>
      </c>
      <c r="F165" s="23" t="s">
        <v>157</v>
      </c>
      <c r="G165" s="25">
        <v>339.29</v>
      </c>
    </row>
    <row r="166" spans="1:7" ht="18.75" x14ac:dyDescent="0.3">
      <c r="A166" s="21" t="s">
        <v>86</v>
      </c>
      <c r="B166" s="22" t="s">
        <v>160</v>
      </c>
      <c r="C166" s="100">
        <v>9660</v>
      </c>
      <c r="F166" s="23"/>
      <c r="G166" s="25"/>
    </row>
    <row r="167" spans="1:7" ht="18.75" x14ac:dyDescent="0.3">
      <c r="A167" s="21" t="s">
        <v>88</v>
      </c>
      <c r="B167" s="22" t="s">
        <v>89</v>
      </c>
      <c r="C167" s="100">
        <v>3515</v>
      </c>
      <c r="F167" s="19" t="s">
        <v>159</v>
      </c>
      <c r="G167" s="25"/>
    </row>
    <row r="168" spans="1:7" ht="22.5" customHeight="1" x14ac:dyDescent="0.3">
      <c r="A168" s="21" t="s">
        <v>90</v>
      </c>
      <c r="B168" s="22" t="s">
        <v>150</v>
      </c>
      <c r="C168" s="100">
        <v>950</v>
      </c>
      <c r="F168" s="23" t="s">
        <v>160</v>
      </c>
      <c r="G168" s="25">
        <v>9312.74</v>
      </c>
    </row>
    <row r="169" spans="1:7" ht="17.25" customHeight="1" x14ac:dyDescent="0.3">
      <c r="A169" s="21"/>
      <c r="B169" s="22"/>
      <c r="C169" s="100"/>
      <c r="F169" s="23" t="s">
        <v>89</v>
      </c>
      <c r="G169" s="25">
        <v>3205.68</v>
      </c>
    </row>
    <row r="170" spans="1:7" ht="24.75" customHeight="1" x14ac:dyDescent="0.3">
      <c r="A170" s="16" t="s">
        <v>161</v>
      </c>
      <c r="B170" s="17" t="s">
        <v>162</v>
      </c>
      <c r="C170" s="99">
        <f t="shared" ref="C170" si="9">SUM(C171)</f>
        <v>4000</v>
      </c>
      <c r="F170" s="23" t="s">
        <v>150</v>
      </c>
      <c r="G170" s="25">
        <v>886.66</v>
      </c>
    </row>
    <row r="171" spans="1:7" ht="18.75" x14ac:dyDescent="0.3">
      <c r="A171" s="21" t="s">
        <v>90</v>
      </c>
      <c r="B171" s="22" t="s">
        <v>162</v>
      </c>
      <c r="C171" s="100">
        <v>4000</v>
      </c>
      <c r="F171" s="23"/>
      <c r="G171" s="25"/>
    </row>
    <row r="172" spans="1:7" ht="18" customHeight="1" x14ac:dyDescent="0.3">
      <c r="A172" s="21"/>
      <c r="B172" s="22"/>
      <c r="C172" s="100"/>
      <c r="F172" s="19" t="s">
        <v>162</v>
      </c>
      <c r="G172" s="26">
        <v>19519.98</v>
      </c>
    </row>
    <row r="173" spans="1:7" ht="16.5" customHeight="1" x14ac:dyDescent="0.3">
      <c r="A173" s="16" t="s">
        <v>163</v>
      </c>
      <c r="B173" s="17" t="s">
        <v>164</v>
      </c>
      <c r="C173" s="99">
        <f t="shared" ref="C173" si="10">SUM(C174:C175)</f>
        <v>5050</v>
      </c>
      <c r="F173" s="23" t="s">
        <v>162</v>
      </c>
      <c r="G173" s="25">
        <v>19519.98</v>
      </c>
    </row>
    <row r="174" spans="1:7" ht="18.75" x14ac:dyDescent="0.3">
      <c r="A174" s="21" t="s">
        <v>165</v>
      </c>
      <c r="B174" s="22" t="s">
        <v>166</v>
      </c>
      <c r="C174" s="100"/>
      <c r="F174" s="23"/>
      <c r="G174" s="25"/>
    </row>
    <row r="175" spans="1:7" ht="18.75" customHeight="1" x14ac:dyDescent="0.3">
      <c r="A175" s="21" t="s">
        <v>165</v>
      </c>
      <c r="B175" s="22" t="s">
        <v>167</v>
      </c>
      <c r="C175" s="100">
        <v>5050</v>
      </c>
      <c r="F175" s="19" t="s">
        <v>164</v>
      </c>
      <c r="G175" s="25"/>
    </row>
    <row r="176" spans="1:7" ht="20.25" customHeight="1" x14ac:dyDescent="0.3">
      <c r="A176" s="21"/>
      <c r="B176" s="22"/>
      <c r="C176" s="99"/>
      <c r="F176" s="23" t="s">
        <v>166</v>
      </c>
      <c r="G176" s="25"/>
    </row>
    <row r="177" spans="1:7" ht="18.75" x14ac:dyDescent="0.3">
      <c r="A177" s="16" t="s">
        <v>168</v>
      </c>
      <c r="B177" s="17" t="s">
        <v>169</v>
      </c>
      <c r="C177" s="99">
        <f t="shared" ref="C177" si="11">C178+C183</f>
        <v>119350</v>
      </c>
      <c r="F177" s="23" t="s">
        <v>170</v>
      </c>
      <c r="G177" s="25">
        <v>4143.71</v>
      </c>
    </row>
    <row r="178" spans="1:7" ht="19.5" customHeight="1" x14ac:dyDescent="0.3">
      <c r="A178" s="36"/>
      <c r="B178" s="17" t="s">
        <v>171</v>
      </c>
      <c r="C178" s="99">
        <f>SUM(C179:C182)</f>
        <v>82700</v>
      </c>
      <c r="F178" s="23" t="s">
        <v>167</v>
      </c>
      <c r="G178" s="25">
        <v>4143.71</v>
      </c>
    </row>
    <row r="179" spans="1:7" ht="18.75" x14ac:dyDescent="0.3">
      <c r="A179" s="41" t="s">
        <v>86</v>
      </c>
      <c r="B179" s="22" t="s">
        <v>172</v>
      </c>
      <c r="C179" s="100">
        <v>50985</v>
      </c>
      <c r="F179" s="23"/>
      <c r="G179" s="25"/>
    </row>
    <row r="180" spans="1:7" ht="18.75" x14ac:dyDescent="0.3">
      <c r="A180" s="41" t="s">
        <v>88</v>
      </c>
      <c r="B180" s="22" t="s">
        <v>89</v>
      </c>
      <c r="C180" s="100">
        <v>18025</v>
      </c>
      <c r="F180" s="19" t="s">
        <v>169</v>
      </c>
      <c r="G180" s="25"/>
    </row>
    <row r="181" spans="1:7" ht="17.25" customHeight="1" x14ac:dyDescent="0.3">
      <c r="A181" s="41" t="s">
        <v>90</v>
      </c>
      <c r="B181" s="22" t="s">
        <v>91</v>
      </c>
      <c r="C181" s="100">
        <v>13590</v>
      </c>
      <c r="F181" s="19" t="s">
        <v>171</v>
      </c>
      <c r="G181" s="25"/>
    </row>
    <row r="182" spans="1:7" ht="17.25" customHeight="1" x14ac:dyDescent="0.3">
      <c r="A182" s="41" t="s">
        <v>143</v>
      </c>
      <c r="B182" s="22" t="s">
        <v>173</v>
      </c>
      <c r="C182" s="100">
        <v>100</v>
      </c>
      <c r="F182" s="23" t="s">
        <v>172</v>
      </c>
      <c r="G182" s="25">
        <v>48257.78</v>
      </c>
    </row>
    <row r="183" spans="1:7" ht="18.75" customHeight="1" x14ac:dyDescent="0.3">
      <c r="A183" s="41"/>
      <c r="B183" s="17" t="s">
        <v>174</v>
      </c>
      <c r="C183" s="99">
        <f>SUM(C184:C186)</f>
        <v>36650</v>
      </c>
      <c r="F183" s="23" t="s">
        <v>89</v>
      </c>
      <c r="G183" s="26">
        <v>17126.16</v>
      </c>
    </row>
    <row r="184" spans="1:7" ht="18.75" x14ac:dyDescent="0.3">
      <c r="A184" s="41" t="s">
        <v>86</v>
      </c>
      <c r="B184" s="22" t="s">
        <v>172</v>
      </c>
      <c r="C184" s="100">
        <v>25000</v>
      </c>
      <c r="F184" s="23" t="s">
        <v>91</v>
      </c>
      <c r="G184" s="25">
        <v>8502.93</v>
      </c>
    </row>
    <row r="185" spans="1:7" ht="18.75" x14ac:dyDescent="0.3">
      <c r="A185" s="41" t="s">
        <v>88</v>
      </c>
      <c r="B185" s="22" t="s">
        <v>89</v>
      </c>
      <c r="C185" s="100">
        <v>8750</v>
      </c>
      <c r="F185" s="23" t="s">
        <v>173</v>
      </c>
      <c r="G185" s="25"/>
    </row>
    <row r="186" spans="1:7" ht="18.75" x14ac:dyDescent="0.3">
      <c r="A186" s="41" t="s">
        <v>90</v>
      </c>
      <c r="B186" s="22" t="s">
        <v>91</v>
      </c>
      <c r="C186" s="100">
        <v>2900</v>
      </c>
      <c r="F186" s="19" t="s">
        <v>174</v>
      </c>
      <c r="G186" s="25"/>
    </row>
    <row r="187" spans="1:7" ht="17.25" customHeight="1" x14ac:dyDescent="0.3">
      <c r="A187" s="41" t="s">
        <v>143</v>
      </c>
      <c r="B187" s="22" t="s">
        <v>175</v>
      </c>
      <c r="C187" s="100"/>
      <c r="F187" s="23" t="s">
        <v>172</v>
      </c>
      <c r="G187" s="25">
        <v>25134.54</v>
      </c>
    </row>
    <row r="188" spans="1:7" ht="22.5" customHeight="1" x14ac:dyDescent="0.3">
      <c r="A188" s="41"/>
      <c r="B188" s="22"/>
      <c r="C188" s="100"/>
      <c r="F188" s="23" t="s">
        <v>89</v>
      </c>
      <c r="G188" s="25">
        <v>7391.54</v>
      </c>
    </row>
    <row r="189" spans="1:7" ht="18.75" x14ac:dyDescent="0.3">
      <c r="A189" s="36" t="s">
        <v>176</v>
      </c>
      <c r="B189" s="17" t="s">
        <v>177</v>
      </c>
      <c r="C189" s="99">
        <v>9000</v>
      </c>
      <c r="F189" s="23" t="s">
        <v>91</v>
      </c>
      <c r="G189" s="25">
        <v>2707.88</v>
      </c>
    </row>
    <row r="190" spans="1:7" ht="16.5" customHeight="1" x14ac:dyDescent="0.3">
      <c r="A190" s="16"/>
      <c r="B190" s="17"/>
      <c r="C190" s="100"/>
      <c r="F190" s="23" t="s">
        <v>175</v>
      </c>
      <c r="G190" s="25">
        <v>15.04</v>
      </c>
    </row>
    <row r="191" spans="1:7" ht="18.75" x14ac:dyDescent="0.3">
      <c r="A191" s="36" t="s">
        <v>178</v>
      </c>
      <c r="B191" s="17" t="s">
        <v>179</v>
      </c>
      <c r="C191" s="99">
        <f>SUM(C192:C193)</f>
        <v>110420</v>
      </c>
      <c r="F191" s="23"/>
      <c r="G191" s="26"/>
    </row>
    <row r="192" spans="1:7" ht="18.75" x14ac:dyDescent="0.3">
      <c r="A192" s="21" t="s">
        <v>180</v>
      </c>
      <c r="B192" s="22" t="s">
        <v>181</v>
      </c>
      <c r="C192" s="100">
        <v>420</v>
      </c>
      <c r="F192" s="19" t="s">
        <v>177</v>
      </c>
      <c r="G192" s="26">
        <v>3817.93</v>
      </c>
    </row>
    <row r="193" spans="1:7" ht="18.75" x14ac:dyDescent="0.3">
      <c r="A193" s="21" t="s">
        <v>180</v>
      </c>
      <c r="B193" s="22" t="s">
        <v>182</v>
      </c>
      <c r="C193" s="100">
        <v>110000</v>
      </c>
      <c r="F193" s="19"/>
      <c r="G193" s="25"/>
    </row>
    <row r="194" spans="1:7" ht="22.5" customHeight="1" x14ac:dyDescent="0.3">
      <c r="A194" s="21"/>
      <c r="B194" s="22"/>
      <c r="C194" s="99"/>
      <c r="F194" s="23" t="s">
        <v>181</v>
      </c>
      <c r="G194" s="25">
        <v>342.71</v>
      </c>
    </row>
    <row r="195" spans="1:7" ht="22.5" customHeight="1" x14ac:dyDescent="0.3">
      <c r="A195" s="36" t="s">
        <v>184</v>
      </c>
      <c r="B195" s="17" t="s">
        <v>185</v>
      </c>
      <c r="C195" s="99">
        <f>SUM(C196:C200)</f>
        <v>322600</v>
      </c>
      <c r="F195" s="23" t="s">
        <v>182</v>
      </c>
      <c r="G195" s="25">
        <v>101590</v>
      </c>
    </row>
    <row r="196" spans="1:7" ht="24" customHeight="1" x14ac:dyDescent="0.3">
      <c r="A196" s="21" t="s">
        <v>90</v>
      </c>
      <c r="B196" s="22" t="s">
        <v>186</v>
      </c>
      <c r="C196" s="100">
        <v>2000</v>
      </c>
      <c r="F196" s="23" t="s">
        <v>183</v>
      </c>
      <c r="G196" s="25"/>
    </row>
    <row r="197" spans="1:7" ht="18" customHeight="1" x14ac:dyDescent="0.3">
      <c r="A197" s="21" t="s">
        <v>90</v>
      </c>
      <c r="B197" s="22" t="s">
        <v>187</v>
      </c>
      <c r="C197" s="100">
        <v>600</v>
      </c>
      <c r="F197" s="23"/>
      <c r="G197" s="25"/>
    </row>
    <row r="198" spans="1:7" ht="16.5" customHeight="1" x14ac:dyDescent="0.3">
      <c r="A198" s="21" t="s">
        <v>143</v>
      </c>
      <c r="B198" s="22" t="s">
        <v>190</v>
      </c>
      <c r="C198" s="100">
        <v>50200</v>
      </c>
      <c r="F198" s="23" t="s">
        <v>187</v>
      </c>
      <c r="G198" s="25">
        <v>1440</v>
      </c>
    </row>
    <row r="199" spans="1:7" ht="18" customHeight="1" x14ac:dyDescent="0.3">
      <c r="A199" s="21" t="s">
        <v>143</v>
      </c>
      <c r="B199" s="22" t="s">
        <v>191</v>
      </c>
      <c r="C199" s="100">
        <v>75000</v>
      </c>
      <c r="F199" s="23" t="s">
        <v>188</v>
      </c>
      <c r="G199" s="25"/>
    </row>
    <row r="200" spans="1:7" ht="18.75" customHeight="1" x14ac:dyDescent="0.3">
      <c r="A200" s="21" t="s">
        <v>143</v>
      </c>
      <c r="B200" s="22" t="s">
        <v>192</v>
      </c>
      <c r="C200" s="100">
        <v>194800</v>
      </c>
      <c r="F200" s="23" t="s">
        <v>189</v>
      </c>
      <c r="G200" s="25"/>
    </row>
    <row r="201" spans="1:7" ht="21" customHeight="1" x14ac:dyDescent="0.3">
      <c r="A201" s="21"/>
      <c r="B201" s="22"/>
      <c r="C201" s="100"/>
      <c r="F201" s="23" t="s">
        <v>190</v>
      </c>
      <c r="G201" s="25">
        <v>45777.17</v>
      </c>
    </row>
    <row r="202" spans="1:7" ht="18.75" customHeight="1" x14ac:dyDescent="0.3">
      <c r="A202" s="16" t="s">
        <v>193</v>
      </c>
      <c r="B202" s="17" t="s">
        <v>194</v>
      </c>
      <c r="C202" s="99">
        <f>SUM(C203)</f>
        <v>900</v>
      </c>
      <c r="F202" s="23" t="s">
        <v>192</v>
      </c>
      <c r="G202" s="25">
        <v>195187.8</v>
      </c>
    </row>
    <row r="203" spans="1:7" ht="18" customHeight="1" x14ac:dyDescent="0.3">
      <c r="A203" s="21" t="s">
        <v>195</v>
      </c>
      <c r="B203" s="22" t="s">
        <v>196</v>
      </c>
      <c r="C203" s="100">
        <v>900</v>
      </c>
      <c r="F203" s="23"/>
      <c r="G203" s="25"/>
    </row>
    <row r="204" spans="1:7" ht="17.25" customHeight="1" x14ac:dyDescent="0.3">
      <c r="A204" s="21"/>
      <c r="B204" s="22"/>
      <c r="C204" s="97"/>
      <c r="F204" s="23"/>
      <c r="G204" s="25"/>
    </row>
    <row r="205" spans="1:7" ht="22.5" customHeight="1" x14ac:dyDescent="0.3">
      <c r="A205" s="42" t="s">
        <v>197</v>
      </c>
      <c r="B205" s="17" t="s">
        <v>198</v>
      </c>
      <c r="C205" s="99">
        <f t="shared" ref="C205" si="12">SUM(C206:C209)</f>
        <v>54863</v>
      </c>
      <c r="F205" s="19" t="s">
        <v>194</v>
      </c>
      <c r="G205" s="26"/>
    </row>
    <row r="206" spans="1:7" ht="24" customHeight="1" x14ac:dyDescent="0.3">
      <c r="A206" s="21" t="s">
        <v>86</v>
      </c>
      <c r="B206" s="22" t="s">
        <v>199</v>
      </c>
      <c r="C206" s="100">
        <v>10815</v>
      </c>
      <c r="F206" s="19" t="s">
        <v>200</v>
      </c>
      <c r="G206" s="25">
        <v>2286.0700000000002</v>
      </c>
    </row>
    <row r="207" spans="1:7" ht="18.75" customHeight="1" x14ac:dyDescent="0.3">
      <c r="A207" s="21" t="s">
        <v>88</v>
      </c>
      <c r="B207" s="22" t="s">
        <v>201</v>
      </c>
      <c r="C207" s="100">
        <v>3348</v>
      </c>
      <c r="F207" s="23" t="s">
        <v>196</v>
      </c>
      <c r="G207" s="25">
        <v>743.48</v>
      </c>
    </row>
    <row r="208" spans="1:7" ht="18.75" x14ac:dyDescent="0.3">
      <c r="A208" s="21" t="s">
        <v>90</v>
      </c>
      <c r="B208" s="22" t="s">
        <v>91</v>
      </c>
      <c r="C208" s="100">
        <v>700</v>
      </c>
      <c r="F208" s="23"/>
      <c r="G208" s="25"/>
    </row>
    <row r="209" spans="1:7" ht="17.25" customHeight="1" x14ac:dyDescent="0.3">
      <c r="A209" s="21" t="s">
        <v>90</v>
      </c>
      <c r="B209" s="22" t="s">
        <v>202</v>
      </c>
      <c r="C209" s="100">
        <v>40000</v>
      </c>
      <c r="F209" s="19" t="s">
        <v>198</v>
      </c>
      <c r="G209" s="25"/>
    </row>
    <row r="210" spans="1:7" ht="18.75" x14ac:dyDescent="0.3">
      <c r="A210" s="21"/>
      <c r="B210" s="22"/>
      <c r="C210" s="97"/>
      <c r="F210" s="23" t="s">
        <v>199</v>
      </c>
      <c r="G210" s="25">
        <v>10422</v>
      </c>
    </row>
    <row r="211" spans="1:7" ht="18.75" x14ac:dyDescent="0.3">
      <c r="A211" s="16" t="s">
        <v>203</v>
      </c>
      <c r="B211" s="17" t="s">
        <v>204</v>
      </c>
      <c r="C211" s="102">
        <f>SUM(C212:C218)</f>
        <v>104195</v>
      </c>
      <c r="F211" s="23" t="s">
        <v>201</v>
      </c>
      <c r="G211" s="25">
        <v>2969.76</v>
      </c>
    </row>
    <row r="212" spans="1:7" ht="18.75" x14ac:dyDescent="0.3">
      <c r="A212" s="21" t="s">
        <v>86</v>
      </c>
      <c r="B212" s="22" t="s">
        <v>205</v>
      </c>
      <c r="C212" s="97">
        <v>3300</v>
      </c>
      <c r="F212" s="23" t="s">
        <v>91</v>
      </c>
      <c r="G212" s="25">
        <v>535.77</v>
      </c>
    </row>
    <row r="213" spans="1:7" ht="21" customHeight="1" x14ac:dyDescent="0.3">
      <c r="A213" s="21" t="s">
        <v>88</v>
      </c>
      <c r="B213" s="22" t="s">
        <v>206</v>
      </c>
      <c r="C213" s="97">
        <v>950</v>
      </c>
      <c r="F213" s="23" t="s">
        <v>202</v>
      </c>
      <c r="G213" s="25">
        <v>25438.31</v>
      </c>
    </row>
    <row r="214" spans="1:7" ht="18.75" x14ac:dyDescent="0.3">
      <c r="A214" s="21" t="s">
        <v>90</v>
      </c>
      <c r="B214" s="22" t="s">
        <v>207</v>
      </c>
      <c r="C214" s="100">
        <v>2245</v>
      </c>
      <c r="F214" s="23"/>
      <c r="G214" s="25"/>
    </row>
    <row r="215" spans="1:7" ht="18.75" x14ac:dyDescent="0.3">
      <c r="A215" s="21" t="s">
        <v>90</v>
      </c>
      <c r="B215" s="22" t="s">
        <v>209</v>
      </c>
      <c r="C215" s="100">
        <v>10000</v>
      </c>
      <c r="F215" s="23" t="s">
        <v>206</v>
      </c>
      <c r="G215" s="25">
        <v>960.35</v>
      </c>
    </row>
    <row r="216" spans="1:7" ht="18" customHeight="1" x14ac:dyDescent="0.3">
      <c r="A216" s="21" t="s">
        <v>90</v>
      </c>
      <c r="B216" s="22" t="s">
        <v>210</v>
      </c>
      <c r="C216" s="100">
        <v>700</v>
      </c>
      <c r="F216" s="23" t="s">
        <v>208</v>
      </c>
      <c r="G216" s="25"/>
    </row>
    <row r="217" spans="1:7" ht="20.25" customHeight="1" x14ac:dyDescent="0.3">
      <c r="A217" s="21" t="s">
        <v>143</v>
      </c>
      <c r="B217" s="22" t="s">
        <v>211</v>
      </c>
      <c r="C217" s="100">
        <v>85000</v>
      </c>
      <c r="F217" s="23" t="s">
        <v>210</v>
      </c>
      <c r="G217" s="25">
        <v>396</v>
      </c>
    </row>
    <row r="218" spans="1:7" ht="18" customHeight="1" x14ac:dyDescent="0.3">
      <c r="A218" s="21" t="s">
        <v>90</v>
      </c>
      <c r="B218" s="32" t="s">
        <v>214</v>
      </c>
      <c r="C218" s="100">
        <v>2000</v>
      </c>
      <c r="F218" s="30" t="s">
        <v>215</v>
      </c>
      <c r="G218" s="25"/>
    </row>
    <row r="219" spans="1:7" ht="18" customHeight="1" x14ac:dyDescent="0.3">
      <c r="A219" s="21"/>
      <c r="B219" s="43"/>
      <c r="C219" s="100"/>
      <c r="F219" s="30" t="s">
        <v>212</v>
      </c>
      <c r="G219" s="25"/>
    </row>
    <row r="220" spans="1:7" ht="17.25" customHeight="1" x14ac:dyDescent="0.3">
      <c r="A220" s="16" t="s">
        <v>217</v>
      </c>
      <c r="B220" s="17" t="s">
        <v>218</v>
      </c>
      <c r="C220" s="99">
        <f>SUM(C221:C224)</f>
        <v>80950</v>
      </c>
      <c r="F220" s="30" t="s">
        <v>213</v>
      </c>
      <c r="G220" s="26"/>
    </row>
    <row r="221" spans="1:7" ht="15.75" customHeight="1" x14ac:dyDescent="0.3">
      <c r="A221" s="21" t="s">
        <v>90</v>
      </c>
      <c r="B221" s="22" t="s">
        <v>219</v>
      </c>
      <c r="C221" s="100">
        <v>55000</v>
      </c>
      <c r="F221" s="30" t="s">
        <v>220</v>
      </c>
      <c r="G221" s="25"/>
    </row>
    <row r="222" spans="1:7" ht="18.75" x14ac:dyDescent="0.3">
      <c r="A222" s="21" t="s">
        <v>90</v>
      </c>
      <c r="B222" s="22" t="s">
        <v>221</v>
      </c>
      <c r="C222" s="100">
        <v>350</v>
      </c>
      <c r="F222" s="30" t="s">
        <v>216</v>
      </c>
      <c r="G222" s="25"/>
    </row>
    <row r="223" spans="1:7" ht="17.25" customHeight="1" x14ac:dyDescent="0.3">
      <c r="A223" s="21" t="s">
        <v>90</v>
      </c>
      <c r="B223" s="22" t="s">
        <v>223</v>
      </c>
      <c r="C223" s="100">
        <v>600</v>
      </c>
      <c r="F223" s="19" t="s">
        <v>218</v>
      </c>
      <c r="G223" s="25"/>
    </row>
    <row r="224" spans="1:7" ht="18.75" x14ac:dyDescent="0.3">
      <c r="A224" s="21" t="s">
        <v>143</v>
      </c>
      <c r="B224" s="22" t="s">
        <v>224</v>
      </c>
      <c r="C224" s="100">
        <v>25000</v>
      </c>
      <c r="F224" s="23" t="s">
        <v>219</v>
      </c>
      <c r="G224" s="25">
        <v>51091</v>
      </c>
    </row>
    <row r="225" spans="1:7" ht="20.25" customHeight="1" x14ac:dyDescent="0.3">
      <c r="A225" s="21"/>
      <c r="B225" s="22"/>
      <c r="C225" s="100"/>
      <c r="F225" s="23" t="s">
        <v>221</v>
      </c>
      <c r="G225" s="25">
        <v>40</v>
      </c>
    </row>
    <row r="226" spans="1:7" ht="21.75" customHeight="1" x14ac:dyDescent="0.3">
      <c r="A226" s="16" t="s">
        <v>225</v>
      </c>
      <c r="B226" s="17" t="s">
        <v>226</v>
      </c>
      <c r="C226" s="99">
        <f t="shared" ref="C226" si="13">SUM(C227:C228)</f>
        <v>600</v>
      </c>
      <c r="F226" s="23" t="s">
        <v>222</v>
      </c>
      <c r="G226" s="26">
        <v>1764</v>
      </c>
    </row>
    <row r="227" spans="1:7" ht="18.75" customHeight="1" x14ac:dyDescent="0.3">
      <c r="A227" s="21" t="s">
        <v>90</v>
      </c>
      <c r="B227" s="22" t="s">
        <v>227</v>
      </c>
      <c r="C227" s="100">
        <v>200</v>
      </c>
      <c r="F227" s="23" t="s">
        <v>223</v>
      </c>
      <c r="G227" s="25">
        <v>60</v>
      </c>
    </row>
    <row r="228" spans="1:7" ht="18" customHeight="1" x14ac:dyDescent="0.3">
      <c r="A228" s="21" t="s">
        <v>90</v>
      </c>
      <c r="B228" s="22" t="s">
        <v>228</v>
      </c>
      <c r="C228" s="100">
        <v>400</v>
      </c>
      <c r="F228" s="23" t="s">
        <v>224</v>
      </c>
      <c r="G228" s="25">
        <v>24996.1</v>
      </c>
    </row>
    <row r="229" spans="1:7" ht="18.75" x14ac:dyDescent="0.3">
      <c r="A229" s="21"/>
      <c r="B229" s="22"/>
      <c r="C229" s="97"/>
      <c r="F229" s="23"/>
      <c r="G229" s="25"/>
    </row>
    <row r="230" spans="1:7" ht="22.5" customHeight="1" x14ac:dyDescent="0.3">
      <c r="A230" s="16" t="s">
        <v>229</v>
      </c>
      <c r="B230" s="17" t="s">
        <v>230</v>
      </c>
      <c r="C230" s="99">
        <v>80200</v>
      </c>
      <c r="F230" s="19" t="s">
        <v>226</v>
      </c>
      <c r="G230" s="26"/>
    </row>
    <row r="231" spans="1:7" ht="18.75" hidden="1" x14ac:dyDescent="0.3">
      <c r="A231" s="21" t="s">
        <v>143</v>
      </c>
      <c r="B231" s="22" t="s">
        <v>231</v>
      </c>
      <c r="C231" s="99"/>
      <c r="F231" s="19" t="s">
        <v>91</v>
      </c>
      <c r="G231" s="25">
        <v>458.36</v>
      </c>
    </row>
    <row r="232" spans="1:7" ht="18.75" hidden="1" x14ac:dyDescent="0.3">
      <c r="A232" s="21" t="s">
        <v>143</v>
      </c>
      <c r="B232" s="22" t="s">
        <v>232</v>
      </c>
      <c r="C232" s="100" t="s">
        <v>233</v>
      </c>
      <c r="F232" s="23" t="s">
        <v>227</v>
      </c>
      <c r="G232" s="25">
        <v>220</v>
      </c>
    </row>
    <row r="233" spans="1:7" ht="21" hidden="1" customHeight="1" x14ac:dyDescent="0.3">
      <c r="A233" s="21" t="s">
        <v>143</v>
      </c>
      <c r="B233" s="22" t="s">
        <v>234</v>
      </c>
      <c r="C233" s="100"/>
      <c r="F233" s="23" t="s">
        <v>228</v>
      </c>
      <c r="G233" s="25">
        <v>238.36</v>
      </c>
    </row>
    <row r="234" spans="1:7" ht="18.75" hidden="1" x14ac:dyDescent="0.3">
      <c r="A234" s="21" t="s">
        <v>143</v>
      </c>
      <c r="B234" s="22" t="s">
        <v>235</v>
      </c>
      <c r="C234" s="100"/>
      <c r="F234" s="23"/>
      <c r="G234" s="25"/>
    </row>
    <row r="235" spans="1:7" ht="18.75" hidden="1" customHeight="1" x14ac:dyDescent="0.3">
      <c r="A235" s="21" t="s">
        <v>143</v>
      </c>
      <c r="B235" s="22" t="s">
        <v>236</v>
      </c>
      <c r="C235" s="100"/>
      <c r="F235" s="19" t="s">
        <v>230</v>
      </c>
      <c r="G235" s="25"/>
    </row>
    <row r="236" spans="1:7" ht="19.5" customHeight="1" x14ac:dyDescent="0.3">
      <c r="A236" s="21"/>
      <c r="B236" s="22"/>
      <c r="C236" s="100"/>
      <c r="F236" s="23" t="s">
        <v>231</v>
      </c>
      <c r="G236" s="25">
        <v>59000</v>
      </c>
    </row>
    <row r="237" spans="1:7" ht="21" customHeight="1" x14ac:dyDescent="0.3">
      <c r="A237" s="16" t="s">
        <v>237</v>
      </c>
      <c r="B237" s="17" t="s">
        <v>238</v>
      </c>
      <c r="C237" s="99">
        <f>SUM(C238:C240)</f>
        <v>187000</v>
      </c>
      <c r="F237" s="23" t="s">
        <v>232</v>
      </c>
      <c r="G237" s="25">
        <v>20000</v>
      </c>
    </row>
    <row r="238" spans="1:7" ht="18.75" x14ac:dyDescent="0.3">
      <c r="A238" s="21" t="s">
        <v>143</v>
      </c>
      <c r="B238" s="22" t="s">
        <v>239</v>
      </c>
      <c r="C238" s="100">
        <v>40000</v>
      </c>
      <c r="F238" s="23" t="s">
        <v>234</v>
      </c>
      <c r="G238" s="25">
        <v>700</v>
      </c>
    </row>
    <row r="239" spans="1:7" ht="16.5" customHeight="1" x14ac:dyDescent="0.3">
      <c r="A239" s="21" t="s">
        <v>143</v>
      </c>
      <c r="B239" s="22" t="s">
        <v>240</v>
      </c>
      <c r="C239" s="100">
        <v>107000</v>
      </c>
      <c r="F239" s="23" t="s">
        <v>235</v>
      </c>
      <c r="G239" s="25"/>
    </row>
    <row r="240" spans="1:7" ht="18.75" customHeight="1" x14ac:dyDescent="0.3">
      <c r="A240" s="21">
        <v>635006</v>
      </c>
      <c r="B240" s="22" t="s">
        <v>241</v>
      </c>
      <c r="C240" s="100">
        <v>40000</v>
      </c>
      <c r="F240" s="23" t="s">
        <v>236</v>
      </c>
      <c r="G240" s="25">
        <v>500</v>
      </c>
    </row>
    <row r="241" spans="1:7" ht="18.75" x14ac:dyDescent="0.3">
      <c r="A241" s="21"/>
      <c r="B241" s="22"/>
      <c r="C241" s="100"/>
      <c r="F241" s="23"/>
      <c r="G241" s="25"/>
    </row>
    <row r="242" spans="1:7" ht="18.75" x14ac:dyDescent="0.3">
      <c r="A242" s="16" t="s">
        <v>242</v>
      </c>
      <c r="B242" s="17" t="s">
        <v>243</v>
      </c>
      <c r="C242" s="99">
        <f t="shared" ref="C242" si="14">SUM(C243)</f>
        <v>5000</v>
      </c>
      <c r="F242" s="19" t="s">
        <v>238</v>
      </c>
      <c r="G242" s="26"/>
    </row>
    <row r="243" spans="1:7" ht="21.75" customHeight="1" x14ac:dyDescent="0.3">
      <c r="A243" s="21" t="s">
        <v>143</v>
      </c>
      <c r="B243" s="22" t="s">
        <v>244</v>
      </c>
      <c r="C243" s="100">
        <v>5000</v>
      </c>
      <c r="F243" s="23" t="s">
        <v>239</v>
      </c>
      <c r="G243" s="25">
        <v>28582.9</v>
      </c>
    </row>
    <row r="244" spans="1:7" ht="18.75" x14ac:dyDescent="0.3">
      <c r="A244" s="21"/>
      <c r="B244" s="22"/>
      <c r="C244" s="100"/>
      <c r="F244" s="23" t="s">
        <v>240</v>
      </c>
      <c r="G244" s="25">
        <v>107000</v>
      </c>
    </row>
    <row r="245" spans="1:7" ht="18.75" x14ac:dyDescent="0.3">
      <c r="A245" s="16" t="s">
        <v>245</v>
      </c>
      <c r="B245" s="17" t="s">
        <v>246</v>
      </c>
      <c r="C245" s="99">
        <f>SUM(C246:C273)</f>
        <v>50180</v>
      </c>
      <c r="F245" s="23" t="s">
        <v>241</v>
      </c>
      <c r="G245" s="26"/>
    </row>
    <row r="246" spans="1:7" ht="18.75" x14ac:dyDescent="0.3">
      <c r="A246" s="21" t="s">
        <v>90</v>
      </c>
      <c r="B246" s="22" t="s">
        <v>247</v>
      </c>
      <c r="C246" s="100">
        <v>3000</v>
      </c>
      <c r="F246" s="23"/>
      <c r="G246" s="25"/>
    </row>
    <row r="247" spans="1:7" ht="18.75" customHeight="1" x14ac:dyDescent="0.3">
      <c r="A247" s="21" t="s">
        <v>90</v>
      </c>
      <c r="B247" s="22" t="s">
        <v>248</v>
      </c>
      <c r="C247" s="100">
        <v>2000</v>
      </c>
      <c r="F247" s="19" t="s">
        <v>243</v>
      </c>
      <c r="G247" s="26">
        <v>4999.79</v>
      </c>
    </row>
    <row r="248" spans="1:7" ht="19.5" customHeight="1" x14ac:dyDescent="0.3">
      <c r="A248" s="21" t="s">
        <v>90</v>
      </c>
      <c r="B248" s="22" t="s">
        <v>249</v>
      </c>
      <c r="C248" s="100">
        <v>14000</v>
      </c>
      <c r="F248" s="23" t="s">
        <v>244</v>
      </c>
      <c r="G248" s="27">
        <v>4999.79</v>
      </c>
    </row>
    <row r="249" spans="1:7" ht="16.5" hidden="1" customHeight="1" x14ac:dyDescent="0.3">
      <c r="A249" s="21" t="s">
        <v>90</v>
      </c>
      <c r="B249" s="22" t="s">
        <v>250</v>
      </c>
      <c r="C249" s="100"/>
      <c r="F249" s="23"/>
      <c r="G249" s="27"/>
    </row>
    <row r="250" spans="1:7" ht="16.5" hidden="1" customHeight="1" x14ac:dyDescent="0.3">
      <c r="A250" s="21" t="s">
        <v>90</v>
      </c>
      <c r="B250" s="22" t="s">
        <v>234</v>
      </c>
      <c r="C250" s="100"/>
      <c r="F250" s="19" t="s">
        <v>246</v>
      </c>
      <c r="G250" s="27"/>
    </row>
    <row r="251" spans="1:7" ht="16.5" hidden="1" customHeight="1" x14ac:dyDescent="0.3">
      <c r="A251" s="21" t="s">
        <v>90</v>
      </c>
      <c r="B251" s="22" t="s">
        <v>251</v>
      </c>
      <c r="C251" s="100"/>
      <c r="F251" s="23" t="s">
        <v>248</v>
      </c>
      <c r="G251" s="27">
        <v>1515.01</v>
      </c>
    </row>
    <row r="252" spans="1:7" ht="18.75" customHeight="1" x14ac:dyDescent="0.3">
      <c r="A252" s="21" t="s">
        <v>90</v>
      </c>
      <c r="B252" s="22" t="s">
        <v>252</v>
      </c>
      <c r="C252" s="100">
        <v>500</v>
      </c>
      <c r="F252" s="23" t="s">
        <v>249</v>
      </c>
      <c r="G252" s="25">
        <v>7827.62</v>
      </c>
    </row>
    <row r="253" spans="1:7" ht="18" customHeight="1" x14ac:dyDescent="0.3">
      <c r="A253" s="21" t="s">
        <v>143</v>
      </c>
      <c r="B253" s="22" t="s">
        <v>253</v>
      </c>
      <c r="C253" s="94">
        <v>1000</v>
      </c>
      <c r="F253" s="23" t="s">
        <v>250</v>
      </c>
      <c r="G253" s="25"/>
    </row>
    <row r="254" spans="1:7" ht="18.75" customHeight="1" x14ac:dyDescent="0.3">
      <c r="A254" s="21" t="s">
        <v>143</v>
      </c>
      <c r="B254" s="22" t="s">
        <v>254</v>
      </c>
      <c r="C254" s="100">
        <v>1800</v>
      </c>
      <c r="F254" s="23" t="s">
        <v>234</v>
      </c>
      <c r="G254" s="25"/>
    </row>
    <row r="255" spans="1:7" ht="18.75" customHeight="1" x14ac:dyDescent="0.3">
      <c r="A255" s="21" t="s">
        <v>143</v>
      </c>
      <c r="B255" s="32" t="s">
        <v>257</v>
      </c>
      <c r="C255" s="100">
        <v>2000</v>
      </c>
      <c r="F255" s="23" t="s">
        <v>252</v>
      </c>
      <c r="G255" s="25"/>
    </row>
    <row r="256" spans="1:7" ht="18" customHeight="1" x14ac:dyDescent="0.3">
      <c r="A256" s="21" t="s">
        <v>143</v>
      </c>
      <c r="B256" s="22" t="s">
        <v>258</v>
      </c>
      <c r="C256" s="100">
        <v>400</v>
      </c>
      <c r="F256" s="23" t="s">
        <v>259</v>
      </c>
      <c r="G256" s="25">
        <v>1834</v>
      </c>
    </row>
    <row r="257" spans="1:7" ht="19.5" customHeight="1" x14ac:dyDescent="0.3">
      <c r="A257" s="21" t="s">
        <v>143</v>
      </c>
      <c r="B257" s="22" t="s">
        <v>260</v>
      </c>
      <c r="C257" s="100">
        <v>1310</v>
      </c>
      <c r="F257" s="23" t="s">
        <v>254</v>
      </c>
      <c r="G257" s="25">
        <v>2000</v>
      </c>
    </row>
    <row r="258" spans="1:7" ht="19.5" customHeight="1" x14ac:dyDescent="0.3">
      <c r="A258" s="21" t="s">
        <v>143</v>
      </c>
      <c r="B258" s="22" t="s">
        <v>261</v>
      </c>
      <c r="C258" s="100">
        <v>8000</v>
      </c>
      <c r="F258" s="23"/>
      <c r="G258" s="25"/>
    </row>
    <row r="259" spans="1:7" ht="16.5" customHeight="1" x14ac:dyDescent="0.3">
      <c r="A259" s="21" t="s">
        <v>143</v>
      </c>
      <c r="B259" s="22" t="s">
        <v>262</v>
      </c>
      <c r="C259" s="100">
        <v>3400</v>
      </c>
      <c r="F259" s="23" t="s">
        <v>255</v>
      </c>
      <c r="G259" s="25">
        <v>22500</v>
      </c>
    </row>
    <row r="260" spans="1:7" ht="19.5" customHeight="1" x14ac:dyDescent="0.3">
      <c r="A260" s="21" t="s">
        <v>143</v>
      </c>
      <c r="B260" s="22" t="s">
        <v>263</v>
      </c>
      <c r="C260" s="100">
        <v>350</v>
      </c>
      <c r="F260" s="23" t="s">
        <v>256</v>
      </c>
      <c r="G260" s="25">
        <v>33400</v>
      </c>
    </row>
    <row r="261" spans="1:7" ht="16.5" customHeight="1" x14ac:dyDescent="0.3">
      <c r="A261" s="21" t="s">
        <v>143</v>
      </c>
      <c r="B261" s="22" t="s">
        <v>264</v>
      </c>
      <c r="C261" s="100">
        <v>50</v>
      </c>
      <c r="F261" s="23" t="s">
        <v>265</v>
      </c>
      <c r="G261" s="25"/>
    </row>
    <row r="262" spans="1:7" ht="19.5" customHeight="1" x14ac:dyDescent="0.3">
      <c r="A262" s="21" t="s">
        <v>143</v>
      </c>
      <c r="B262" s="22" t="s">
        <v>266</v>
      </c>
      <c r="C262" s="100">
        <v>500</v>
      </c>
      <c r="F262" s="23" t="s">
        <v>258</v>
      </c>
      <c r="G262" s="25"/>
    </row>
    <row r="263" spans="1:7" ht="18.75" x14ac:dyDescent="0.3">
      <c r="A263" s="21" t="s">
        <v>143</v>
      </c>
      <c r="B263" s="22" t="s">
        <v>267</v>
      </c>
      <c r="C263" s="100">
        <v>170</v>
      </c>
      <c r="F263" s="23" t="s">
        <v>260</v>
      </c>
      <c r="G263" s="25">
        <v>1609.92</v>
      </c>
    </row>
    <row r="264" spans="1:7" s="2" customFormat="1" ht="18.75" x14ac:dyDescent="0.3">
      <c r="A264" s="21" t="s">
        <v>143</v>
      </c>
      <c r="B264" s="22" t="s">
        <v>268</v>
      </c>
      <c r="C264" s="100">
        <v>10000</v>
      </c>
      <c r="F264" s="23" t="s">
        <v>262</v>
      </c>
      <c r="G264" s="27">
        <v>366.39</v>
      </c>
    </row>
    <row r="265" spans="1:7" ht="18.75" hidden="1" x14ac:dyDescent="0.3">
      <c r="A265" s="21" t="s">
        <v>143</v>
      </c>
      <c r="B265" s="22" t="s">
        <v>269</v>
      </c>
      <c r="C265" s="100"/>
      <c r="F265" s="23" t="s">
        <v>263</v>
      </c>
      <c r="G265" s="25">
        <v>675.36</v>
      </c>
    </row>
    <row r="266" spans="1:7" ht="20.25" hidden="1" customHeight="1" x14ac:dyDescent="0.3">
      <c r="A266" s="21" t="s">
        <v>143</v>
      </c>
      <c r="B266" s="22" t="s">
        <v>270</v>
      </c>
      <c r="C266" s="100"/>
      <c r="F266" s="23" t="s">
        <v>264</v>
      </c>
      <c r="G266" s="25"/>
    </row>
    <row r="267" spans="1:7" ht="16.5" hidden="1" customHeight="1" x14ac:dyDescent="0.3">
      <c r="A267" s="21" t="s">
        <v>143</v>
      </c>
      <c r="B267" s="22" t="s">
        <v>271</v>
      </c>
      <c r="C267" s="100"/>
      <c r="F267" s="23" t="s">
        <v>266</v>
      </c>
      <c r="G267" s="25"/>
    </row>
    <row r="268" spans="1:7" ht="17.25" hidden="1" customHeight="1" x14ac:dyDescent="0.3">
      <c r="A268" s="21" t="s">
        <v>143</v>
      </c>
      <c r="B268" s="22" t="s">
        <v>272</v>
      </c>
      <c r="C268" s="100"/>
      <c r="F268" s="23" t="s">
        <v>267</v>
      </c>
      <c r="G268" s="25">
        <v>120</v>
      </c>
    </row>
    <row r="269" spans="1:7" ht="17.25" customHeight="1" x14ac:dyDescent="0.3">
      <c r="A269" s="21" t="s">
        <v>143</v>
      </c>
      <c r="B269" s="22" t="s">
        <v>273</v>
      </c>
      <c r="C269" s="100">
        <v>400</v>
      </c>
      <c r="F269" s="23" t="s">
        <v>268</v>
      </c>
      <c r="G269" s="25"/>
    </row>
    <row r="270" spans="1:7" ht="16.5" customHeight="1" x14ac:dyDescent="0.3">
      <c r="A270" s="21" t="s">
        <v>143</v>
      </c>
      <c r="B270" s="22" t="s">
        <v>275</v>
      </c>
      <c r="C270" s="100">
        <v>1000</v>
      </c>
      <c r="F270" s="23" t="s">
        <v>270</v>
      </c>
      <c r="G270" s="25"/>
    </row>
    <row r="271" spans="1:7" ht="18" customHeight="1" x14ac:dyDescent="0.3">
      <c r="A271" s="21" t="s">
        <v>143</v>
      </c>
      <c r="B271" s="22" t="s">
        <v>276</v>
      </c>
      <c r="C271" s="100">
        <v>200</v>
      </c>
      <c r="F271" s="23" t="s">
        <v>271</v>
      </c>
      <c r="G271" s="25"/>
    </row>
    <row r="272" spans="1:7" ht="17.25" hidden="1" customHeight="1" x14ac:dyDescent="0.3">
      <c r="A272" s="21" t="s">
        <v>143</v>
      </c>
      <c r="B272" s="22" t="s">
        <v>277</v>
      </c>
      <c r="C272" s="100"/>
      <c r="F272" s="23" t="s">
        <v>272</v>
      </c>
      <c r="G272" s="25">
        <v>1000</v>
      </c>
    </row>
    <row r="273" spans="1:7" ht="20.25" customHeight="1" x14ac:dyDescent="0.3">
      <c r="A273" s="21" t="s">
        <v>143</v>
      </c>
      <c r="B273" s="22" t="s">
        <v>278</v>
      </c>
      <c r="C273" s="100">
        <v>100</v>
      </c>
      <c r="F273" s="23" t="s">
        <v>273</v>
      </c>
      <c r="G273" s="25"/>
    </row>
    <row r="274" spans="1:7" ht="16.5" customHeight="1" x14ac:dyDescent="0.3">
      <c r="A274" s="21"/>
      <c r="B274" s="22"/>
      <c r="C274" s="100"/>
      <c r="F274" s="30" t="s">
        <v>274</v>
      </c>
      <c r="G274" s="25"/>
    </row>
    <row r="275" spans="1:7" ht="21" customHeight="1" x14ac:dyDescent="0.3">
      <c r="A275" s="44" t="s">
        <v>279</v>
      </c>
      <c r="B275" s="17" t="s">
        <v>280</v>
      </c>
      <c r="C275" s="99">
        <f>SUM(C276:C276)</f>
        <v>9000</v>
      </c>
      <c r="F275" s="23" t="s">
        <v>275</v>
      </c>
      <c r="G275" s="25">
        <v>2000</v>
      </c>
    </row>
    <row r="276" spans="1:7" ht="18.75" customHeight="1" x14ac:dyDescent="0.3">
      <c r="A276" s="45" t="s">
        <v>90</v>
      </c>
      <c r="B276" s="22" t="s">
        <v>91</v>
      </c>
      <c r="C276" s="100">
        <v>9000</v>
      </c>
      <c r="F276" s="23" t="s">
        <v>281</v>
      </c>
      <c r="G276" s="25">
        <v>13139.74</v>
      </c>
    </row>
    <row r="277" spans="1:7" ht="18" customHeight="1" x14ac:dyDescent="0.3">
      <c r="A277" s="45"/>
      <c r="B277" s="22"/>
      <c r="C277" s="100"/>
      <c r="F277" s="23" t="s">
        <v>89</v>
      </c>
      <c r="G277" s="25">
        <v>4784.66</v>
      </c>
    </row>
    <row r="278" spans="1:7" ht="18.75" x14ac:dyDescent="0.3">
      <c r="A278" s="16" t="s">
        <v>282</v>
      </c>
      <c r="B278" s="17" t="s">
        <v>283</v>
      </c>
      <c r="C278" s="99">
        <f>SUM(C279:C289)</f>
        <v>622106</v>
      </c>
      <c r="F278" s="23" t="s">
        <v>91</v>
      </c>
      <c r="G278" s="25">
        <v>604.98</v>
      </c>
    </row>
    <row r="279" spans="1:7" ht="18.75" x14ac:dyDescent="0.3">
      <c r="A279" s="21" t="s">
        <v>86</v>
      </c>
      <c r="B279" s="22" t="s">
        <v>284</v>
      </c>
      <c r="C279" s="100">
        <v>24150</v>
      </c>
      <c r="F279" s="23"/>
      <c r="G279" s="25"/>
    </row>
    <row r="280" spans="1:7" ht="18.75" x14ac:dyDescent="0.3">
      <c r="A280" s="16"/>
      <c r="B280" s="17"/>
      <c r="C280" s="101"/>
      <c r="F280" s="19" t="s">
        <v>283</v>
      </c>
      <c r="G280" s="25"/>
    </row>
    <row r="281" spans="1:7" ht="18.75" customHeight="1" x14ac:dyDescent="0.3">
      <c r="A281" s="21" t="s">
        <v>195</v>
      </c>
      <c r="B281" s="22" t="s">
        <v>50</v>
      </c>
      <c r="C281" s="100">
        <v>200</v>
      </c>
      <c r="F281" s="23" t="s">
        <v>284</v>
      </c>
      <c r="G281" s="25"/>
    </row>
    <row r="282" spans="1:7" ht="18.75" x14ac:dyDescent="0.3">
      <c r="A282" s="21" t="s">
        <v>86</v>
      </c>
      <c r="B282" s="22" t="s">
        <v>87</v>
      </c>
      <c r="C282" s="100">
        <v>346197</v>
      </c>
      <c r="F282" s="19"/>
      <c r="G282" s="25"/>
    </row>
    <row r="283" spans="1:7" ht="22.5" customHeight="1" x14ac:dyDescent="0.3">
      <c r="A283" s="21" t="s">
        <v>88</v>
      </c>
      <c r="B283" s="22" t="s">
        <v>89</v>
      </c>
      <c r="C283" s="100">
        <v>121169</v>
      </c>
      <c r="F283" s="23" t="s">
        <v>50</v>
      </c>
      <c r="G283" s="25">
        <v>160.55000000000001</v>
      </c>
    </row>
    <row r="284" spans="1:7" ht="17.25" customHeight="1" x14ac:dyDescent="0.3">
      <c r="A284" s="21" t="s">
        <v>90</v>
      </c>
      <c r="B284" s="22" t="s">
        <v>91</v>
      </c>
      <c r="C284" s="100">
        <v>81690</v>
      </c>
      <c r="F284" s="23" t="s">
        <v>87</v>
      </c>
      <c r="G284" s="25">
        <v>313250.31</v>
      </c>
    </row>
    <row r="285" spans="1:7" ht="16.5" customHeight="1" x14ac:dyDescent="0.3">
      <c r="A285" s="31" t="s">
        <v>143</v>
      </c>
      <c r="B285" s="32" t="s">
        <v>285</v>
      </c>
      <c r="C285" s="100">
        <v>500</v>
      </c>
      <c r="F285" s="23"/>
      <c r="G285" s="25"/>
    </row>
    <row r="286" spans="1:7" ht="17.25" customHeight="1" x14ac:dyDescent="0.3">
      <c r="A286" s="21" t="s">
        <v>90</v>
      </c>
      <c r="B286" s="22" t="s">
        <v>286</v>
      </c>
      <c r="C286" s="100">
        <v>600</v>
      </c>
      <c r="F286" s="23" t="s">
        <v>89</v>
      </c>
      <c r="G286" s="25">
        <v>110438.66</v>
      </c>
    </row>
    <row r="287" spans="1:7" ht="18" customHeight="1" x14ac:dyDescent="0.3">
      <c r="A287" s="21" t="s">
        <v>195</v>
      </c>
      <c r="B287" s="22" t="s">
        <v>287</v>
      </c>
      <c r="C287" s="100">
        <v>17600</v>
      </c>
      <c r="F287" s="23" t="s">
        <v>91</v>
      </c>
      <c r="G287" s="25">
        <v>80884.7</v>
      </c>
    </row>
    <row r="288" spans="1:7" ht="18" customHeight="1" x14ac:dyDescent="0.3">
      <c r="A288" s="31">
        <v>635006</v>
      </c>
      <c r="B288" s="32" t="s">
        <v>290</v>
      </c>
      <c r="C288" s="100">
        <v>30000</v>
      </c>
      <c r="F288" s="29" t="s">
        <v>288</v>
      </c>
      <c r="G288" s="25"/>
    </row>
    <row r="289" spans="1:9" ht="18" customHeight="1" x14ac:dyDescent="0.3">
      <c r="A289" s="31"/>
      <c r="B289" s="32"/>
      <c r="C289" s="100"/>
      <c r="F289" s="23" t="s">
        <v>289</v>
      </c>
      <c r="G289" s="25"/>
    </row>
    <row r="290" spans="1:9" ht="18.75" x14ac:dyDescent="0.3">
      <c r="A290" s="16" t="s">
        <v>291</v>
      </c>
      <c r="B290" s="17" t="s">
        <v>292</v>
      </c>
      <c r="C290" s="99">
        <f>SUM(C291:C316)</f>
        <v>1450047</v>
      </c>
      <c r="F290" s="19" t="s">
        <v>292</v>
      </c>
      <c r="G290" s="25"/>
    </row>
    <row r="291" spans="1:9" ht="21" customHeight="1" x14ac:dyDescent="0.3">
      <c r="A291" s="21" t="s">
        <v>195</v>
      </c>
      <c r="B291" s="17" t="s">
        <v>293</v>
      </c>
      <c r="C291" s="100">
        <v>541306</v>
      </c>
      <c r="E291" s="46"/>
      <c r="F291" s="19" t="s">
        <v>293</v>
      </c>
      <c r="G291" s="25">
        <v>495234.5</v>
      </c>
    </row>
    <row r="292" spans="1:9" ht="18" customHeight="1" x14ac:dyDescent="0.3">
      <c r="A292" s="21" t="s">
        <v>195</v>
      </c>
      <c r="B292" s="22" t="s">
        <v>295</v>
      </c>
      <c r="C292" s="100">
        <v>630</v>
      </c>
      <c r="F292" s="23" t="s">
        <v>295</v>
      </c>
      <c r="G292" s="25">
        <v>820</v>
      </c>
    </row>
    <row r="293" spans="1:9" ht="16.5" customHeight="1" x14ac:dyDescent="0.3">
      <c r="A293" s="21" t="s">
        <v>195</v>
      </c>
      <c r="B293" s="22" t="s">
        <v>296</v>
      </c>
      <c r="C293" s="100">
        <v>200</v>
      </c>
      <c r="F293" s="23" t="s">
        <v>296</v>
      </c>
      <c r="G293" s="25">
        <v>199.2</v>
      </c>
    </row>
    <row r="294" spans="1:9" ht="20.25" customHeight="1" x14ac:dyDescent="0.3">
      <c r="A294" s="21" t="s">
        <v>195</v>
      </c>
      <c r="B294" s="22" t="s">
        <v>297</v>
      </c>
      <c r="C294" s="100">
        <v>6600</v>
      </c>
      <c r="F294" s="23" t="s">
        <v>297</v>
      </c>
      <c r="G294" s="25">
        <v>6174</v>
      </c>
    </row>
    <row r="295" spans="1:9" ht="21" customHeight="1" x14ac:dyDescent="0.3">
      <c r="A295" s="21" t="s">
        <v>195</v>
      </c>
      <c r="B295" s="22" t="s">
        <v>298</v>
      </c>
      <c r="C295" s="100">
        <v>9240</v>
      </c>
      <c r="F295" s="23" t="s">
        <v>298</v>
      </c>
      <c r="G295" s="25">
        <v>8767</v>
      </c>
    </row>
    <row r="296" spans="1:9" ht="18.75" x14ac:dyDescent="0.3">
      <c r="A296" s="21" t="s">
        <v>195</v>
      </c>
      <c r="B296" s="22" t="s">
        <v>299</v>
      </c>
      <c r="C296" s="100">
        <v>27360</v>
      </c>
      <c r="F296" s="23" t="s">
        <v>299</v>
      </c>
      <c r="G296" s="25">
        <v>18700</v>
      </c>
    </row>
    <row r="297" spans="1:9" ht="18.75" customHeight="1" x14ac:dyDescent="0.3">
      <c r="A297" s="21" t="s">
        <v>195</v>
      </c>
      <c r="B297" s="22" t="s">
        <v>300</v>
      </c>
      <c r="C297" s="100">
        <v>96313</v>
      </c>
      <c r="F297" s="23" t="s">
        <v>300</v>
      </c>
      <c r="G297" s="25">
        <v>93170</v>
      </c>
    </row>
    <row r="298" spans="1:9" ht="18.75" customHeight="1" x14ac:dyDescent="0.3">
      <c r="A298" s="21" t="s">
        <v>195</v>
      </c>
      <c r="B298" s="22" t="s">
        <v>301</v>
      </c>
      <c r="C298" s="100">
        <v>400</v>
      </c>
      <c r="F298" s="23" t="s">
        <v>301</v>
      </c>
      <c r="G298" s="25"/>
    </row>
    <row r="299" spans="1:9" ht="17.25" customHeight="1" x14ac:dyDescent="0.3">
      <c r="A299" s="21" t="s">
        <v>195</v>
      </c>
      <c r="B299" s="22" t="s">
        <v>302</v>
      </c>
      <c r="C299" s="100">
        <v>1000</v>
      </c>
      <c r="F299" s="23" t="s">
        <v>302</v>
      </c>
      <c r="G299" s="25"/>
      <c r="I299" s="46"/>
    </row>
    <row r="300" spans="1:9" ht="18.75" x14ac:dyDescent="0.3">
      <c r="A300" s="21" t="s">
        <v>195</v>
      </c>
      <c r="B300" s="13" t="s">
        <v>303</v>
      </c>
      <c r="C300" s="100">
        <v>600</v>
      </c>
      <c r="F300" s="29" t="s">
        <v>303</v>
      </c>
      <c r="G300" s="25">
        <v>995</v>
      </c>
    </row>
    <row r="301" spans="1:9" ht="18.75" x14ac:dyDescent="0.3">
      <c r="A301" s="21" t="s">
        <v>195</v>
      </c>
      <c r="B301" s="13" t="s">
        <v>304</v>
      </c>
      <c r="C301" s="100">
        <v>4000</v>
      </c>
      <c r="F301" s="29" t="s">
        <v>304</v>
      </c>
      <c r="G301" s="25">
        <v>8860</v>
      </c>
      <c r="I301" s="46"/>
    </row>
    <row r="302" spans="1:9" ht="19.5" customHeight="1" x14ac:dyDescent="0.3">
      <c r="A302" s="21" t="s">
        <v>195</v>
      </c>
      <c r="B302" s="22" t="s">
        <v>305</v>
      </c>
      <c r="C302" s="100">
        <v>400</v>
      </c>
      <c r="F302" s="23" t="s">
        <v>305</v>
      </c>
      <c r="G302" s="25">
        <v>800</v>
      </c>
    </row>
    <row r="303" spans="1:9" ht="17.25" customHeight="1" x14ac:dyDescent="0.3">
      <c r="A303" s="21">
        <v>637005</v>
      </c>
      <c r="B303" s="22" t="s">
        <v>308</v>
      </c>
      <c r="C303" s="100">
        <v>600</v>
      </c>
      <c r="F303" s="29" t="s">
        <v>307</v>
      </c>
      <c r="G303" s="25">
        <v>3338</v>
      </c>
    </row>
    <row r="304" spans="1:9" ht="20.25" customHeight="1" x14ac:dyDescent="0.3">
      <c r="A304" s="21" t="s">
        <v>195</v>
      </c>
      <c r="B304" s="17" t="s">
        <v>309</v>
      </c>
      <c r="C304" s="100">
        <v>621450</v>
      </c>
      <c r="F304" s="23" t="s">
        <v>308</v>
      </c>
      <c r="G304" s="25">
        <v>400</v>
      </c>
    </row>
    <row r="305" spans="1:9" ht="18.75" customHeight="1" x14ac:dyDescent="0.3">
      <c r="A305" s="21" t="s">
        <v>195</v>
      </c>
      <c r="B305" s="22" t="s">
        <v>68</v>
      </c>
      <c r="C305" s="100">
        <v>12280</v>
      </c>
      <c r="F305" s="23" t="s">
        <v>294</v>
      </c>
      <c r="G305" s="25"/>
    </row>
    <row r="306" spans="1:9" ht="15.75" customHeight="1" x14ac:dyDescent="0.3">
      <c r="A306" s="21" t="s">
        <v>195</v>
      </c>
      <c r="B306" s="22" t="s">
        <v>310</v>
      </c>
      <c r="C306" s="100">
        <v>530</v>
      </c>
      <c r="F306" s="23" t="s">
        <v>68</v>
      </c>
      <c r="G306" s="25">
        <v>9100</v>
      </c>
    </row>
    <row r="307" spans="1:9" ht="18.75" customHeight="1" x14ac:dyDescent="0.3">
      <c r="A307" s="21" t="s">
        <v>195</v>
      </c>
      <c r="B307" s="22" t="s">
        <v>311</v>
      </c>
      <c r="C307" s="100">
        <v>660</v>
      </c>
      <c r="F307" s="23" t="s">
        <v>310</v>
      </c>
      <c r="G307" s="25">
        <v>1196</v>
      </c>
      <c r="H307" s="46"/>
    </row>
    <row r="308" spans="1:9" ht="20.25" customHeight="1" x14ac:dyDescent="0.3">
      <c r="A308" s="21" t="s">
        <v>195</v>
      </c>
      <c r="B308" s="22" t="s">
        <v>64</v>
      </c>
      <c r="C308" s="100">
        <v>350</v>
      </c>
      <c r="F308" s="23" t="s">
        <v>311</v>
      </c>
      <c r="G308" s="25">
        <v>448.2</v>
      </c>
    </row>
    <row r="309" spans="1:9" ht="18.75" x14ac:dyDescent="0.3">
      <c r="A309" s="21" t="s">
        <v>195</v>
      </c>
      <c r="B309" s="22" t="s">
        <v>312</v>
      </c>
      <c r="C309" s="100">
        <v>8052</v>
      </c>
      <c r="F309" s="23" t="s">
        <v>64</v>
      </c>
      <c r="G309" s="25">
        <v>239.58</v>
      </c>
      <c r="H309" s="46"/>
      <c r="I309" s="46"/>
    </row>
    <row r="310" spans="1:9" ht="17.25" customHeight="1" x14ac:dyDescent="0.3">
      <c r="A310" s="21" t="s">
        <v>195</v>
      </c>
      <c r="B310" s="22" t="s">
        <v>313</v>
      </c>
      <c r="C310" s="94">
        <v>24640</v>
      </c>
      <c r="F310" s="23" t="s">
        <v>312</v>
      </c>
      <c r="G310" s="25">
        <v>8327</v>
      </c>
      <c r="I310" s="46"/>
    </row>
    <row r="311" spans="1:9" ht="18.75" x14ac:dyDescent="0.3">
      <c r="A311" s="21" t="s">
        <v>195</v>
      </c>
      <c r="B311" s="22" t="s">
        <v>314</v>
      </c>
      <c r="C311" s="100">
        <v>60436</v>
      </c>
      <c r="F311" s="23" t="s">
        <v>313</v>
      </c>
      <c r="G311" s="25">
        <v>17578</v>
      </c>
      <c r="I311" s="34"/>
    </row>
    <row r="312" spans="1:9" ht="18.75" x14ac:dyDescent="0.3">
      <c r="A312" s="21" t="s">
        <v>195</v>
      </c>
      <c r="B312" s="22" t="s">
        <v>315</v>
      </c>
      <c r="C312" s="100">
        <v>400</v>
      </c>
      <c r="F312" s="23" t="s">
        <v>314</v>
      </c>
      <c r="G312" s="25">
        <v>60081</v>
      </c>
    </row>
    <row r="313" spans="1:9" ht="16.5" customHeight="1" x14ac:dyDescent="0.3">
      <c r="A313" s="21" t="s">
        <v>195</v>
      </c>
      <c r="B313" s="22" t="s">
        <v>316</v>
      </c>
      <c r="C313" s="100">
        <v>2000</v>
      </c>
      <c r="F313" s="23" t="s">
        <v>306</v>
      </c>
      <c r="G313" s="25"/>
      <c r="I313" s="46"/>
    </row>
    <row r="314" spans="1:9" ht="18.75" customHeight="1" x14ac:dyDescent="0.3">
      <c r="A314" s="21">
        <v>637005</v>
      </c>
      <c r="B314" s="22" t="s">
        <v>317</v>
      </c>
      <c r="C314" s="100">
        <v>600</v>
      </c>
      <c r="F314" s="23" t="s">
        <v>316</v>
      </c>
      <c r="G314" s="25">
        <v>1000</v>
      </c>
      <c r="H314" s="46"/>
    </row>
    <row r="315" spans="1:9" ht="16.5" customHeight="1" x14ac:dyDescent="0.3">
      <c r="A315" s="21">
        <v>635006</v>
      </c>
      <c r="B315" s="22" t="s">
        <v>318</v>
      </c>
      <c r="C315" s="100">
        <v>28000</v>
      </c>
      <c r="F315" s="23" t="s">
        <v>317</v>
      </c>
      <c r="G315" s="25">
        <v>396</v>
      </c>
    </row>
    <row r="316" spans="1:9" ht="18.75" customHeight="1" x14ac:dyDescent="0.3">
      <c r="A316" s="21" t="s">
        <v>319</v>
      </c>
      <c r="B316" s="22" t="s">
        <v>318</v>
      </c>
      <c r="C316" s="100">
        <v>2000</v>
      </c>
      <c r="F316" s="23" t="s">
        <v>318</v>
      </c>
      <c r="G316" s="25">
        <v>10000</v>
      </c>
    </row>
    <row r="317" spans="1:9" ht="19.5" customHeight="1" x14ac:dyDescent="0.3">
      <c r="A317" s="21"/>
      <c r="B317" s="22"/>
      <c r="C317" s="100"/>
      <c r="F317" s="19" t="s">
        <v>320</v>
      </c>
      <c r="G317" s="47"/>
    </row>
    <row r="318" spans="1:9" ht="21.75" customHeight="1" x14ac:dyDescent="0.3">
      <c r="A318" s="16" t="s">
        <v>321</v>
      </c>
      <c r="B318" s="17" t="s">
        <v>320</v>
      </c>
      <c r="C318" s="96">
        <f>SUM(C319:C319)</f>
        <v>400</v>
      </c>
      <c r="F318" s="23" t="s">
        <v>322</v>
      </c>
      <c r="G318" s="27">
        <v>400</v>
      </c>
    </row>
    <row r="319" spans="1:9" ht="18" customHeight="1" x14ac:dyDescent="0.3">
      <c r="A319" s="21">
        <v>642004</v>
      </c>
      <c r="B319" s="22" t="s">
        <v>322</v>
      </c>
      <c r="C319" s="100">
        <v>400</v>
      </c>
      <c r="F319" s="23" t="s">
        <v>323</v>
      </c>
      <c r="G319" s="47"/>
    </row>
    <row r="320" spans="1:9" ht="19.5" customHeight="1" x14ac:dyDescent="0.3">
      <c r="A320" s="21"/>
      <c r="B320" s="22"/>
      <c r="C320" s="100"/>
      <c r="F320" s="19" t="s">
        <v>324</v>
      </c>
      <c r="G320" s="47"/>
    </row>
    <row r="321" spans="1:7" ht="21" customHeight="1" x14ac:dyDescent="0.3">
      <c r="A321" s="16" t="s">
        <v>325</v>
      </c>
      <c r="B321" s="17" t="s">
        <v>324</v>
      </c>
      <c r="C321" s="99">
        <f>SUM(C322:C325)</f>
        <v>1126901</v>
      </c>
      <c r="F321" s="23" t="s">
        <v>326</v>
      </c>
      <c r="G321" s="25">
        <v>413541</v>
      </c>
    </row>
    <row r="322" spans="1:7" ht="20.25" customHeight="1" x14ac:dyDescent="0.3">
      <c r="A322" s="21" t="s">
        <v>143</v>
      </c>
      <c r="B322" s="22" t="s">
        <v>326</v>
      </c>
      <c r="C322" s="100">
        <v>567474</v>
      </c>
      <c r="F322" s="23" t="s">
        <v>327</v>
      </c>
      <c r="G322" s="26"/>
    </row>
    <row r="323" spans="1:7" ht="20.25" customHeight="1" x14ac:dyDescent="0.3">
      <c r="A323" s="31">
        <v>635006</v>
      </c>
      <c r="B323" s="32" t="s">
        <v>328</v>
      </c>
      <c r="C323" s="100">
        <v>8000</v>
      </c>
      <c r="F323" s="23" t="s">
        <v>329</v>
      </c>
      <c r="G323" s="25">
        <v>286110</v>
      </c>
    </row>
    <row r="324" spans="1:7" ht="18" customHeight="1" x14ac:dyDescent="0.3">
      <c r="A324" s="21" t="s">
        <v>143</v>
      </c>
      <c r="B324" s="22" t="s">
        <v>329</v>
      </c>
      <c r="C324" s="100">
        <v>378263</v>
      </c>
      <c r="F324" s="23" t="s">
        <v>330</v>
      </c>
      <c r="G324" s="25">
        <v>128271</v>
      </c>
    </row>
    <row r="325" spans="1:7" ht="18.75" x14ac:dyDescent="0.3">
      <c r="A325" s="21" t="s">
        <v>143</v>
      </c>
      <c r="B325" s="22" t="s">
        <v>330</v>
      </c>
      <c r="C325" s="100">
        <v>173164</v>
      </c>
      <c r="F325" s="23"/>
      <c r="G325" s="25"/>
    </row>
    <row r="326" spans="1:7" ht="18" customHeight="1" x14ac:dyDescent="0.3">
      <c r="A326" s="21"/>
      <c r="B326" s="22"/>
      <c r="C326" s="100"/>
      <c r="F326" s="23" t="s">
        <v>294</v>
      </c>
      <c r="G326" s="25">
        <v>22110</v>
      </c>
    </row>
    <row r="327" spans="1:7" ht="18" customHeight="1" x14ac:dyDescent="0.3">
      <c r="A327" s="16" t="s">
        <v>325</v>
      </c>
      <c r="B327" s="17" t="s">
        <v>331</v>
      </c>
      <c r="C327" s="99">
        <f>SUM(C328:C328)</f>
        <v>25760</v>
      </c>
      <c r="F327" s="23" t="s">
        <v>332</v>
      </c>
      <c r="G327" s="25"/>
    </row>
    <row r="328" spans="1:7" ht="21" customHeight="1" x14ac:dyDescent="0.3">
      <c r="A328" s="21" t="s">
        <v>143</v>
      </c>
      <c r="B328" s="22" t="s">
        <v>332</v>
      </c>
      <c r="C328" s="100">
        <v>25760</v>
      </c>
      <c r="F328" s="19" t="s">
        <v>333</v>
      </c>
      <c r="G328" s="25"/>
    </row>
    <row r="329" spans="1:7" ht="18.75" x14ac:dyDescent="0.3">
      <c r="A329" s="21"/>
      <c r="B329" s="22"/>
      <c r="C329" s="100"/>
      <c r="F329" s="23" t="s">
        <v>334</v>
      </c>
      <c r="G329" s="25">
        <v>116701.74</v>
      </c>
    </row>
    <row r="330" spans="1:7" ht="20.25" customHeight="1" x14ac:dyDescent="0.3">
      <c r="A330" s="16" t="s">
        <v>335</v>
      </c>
      <c r="B330" s="17" t="s">
        <v>333</v>
      </c>
      <c r="C330" s="103">
        <f>SUM(C331:C333)</f>
        <v>123300</v>
      </c>
      <c r="F330" s="23" t="s">
        <v>294</v>
      </c>
      <c r="G330" s="25"/>
    </row>
    <row r="331" spans="1:7" ht="18" customHeight="1" x14ac:dyDescent="0.3">
      <c r="A331" s="21" t="s">
        <v>143</v>
      </c>
      <c r="B331" s="22" t="s">
        <v>334</v>
      </c>
      <c r="C331" s="100">
        <v>117000</v>
      </c>
      <c r="F331" s="23" t="s">
        <v>336</v>
      </c>
      <c r="G331" s="25">
        <v>6400.52</v>
      </c>
    </row>
    <row r="332" spans="1:7" ht="17.25" customHeight="1" x14ac:dyDescent="0.3">
      <c r="A332" s="21" t="s">
        <v>195</v>
      </c>
      <c r="B332" s="22" t="s">
        <v>336</v>
      </c>
      <c r="C332" s="100">
        <v>6000</v>
      </c>
      <c r="F332" s="23"/>
      <c r="G332" s="48"/>
    </row>
    <row r="333" spans="1:7" ht="20.25" customHeight="1" x14ac:dyDescent="0.3">
      <c r="A333" s="21" t="s">
        <v>195</v>
      </c>
      <c r="B333" s="22" t="s">
        <v>337</v>
      </c>
      <c r="C333" s="100">
        <v>300</v>
      </c>
      <c r="F333" s="19" t="s">
        <v>338</v>
      </c>
      <c r="G333" s="48"/>
    </row>
    <row r="334" spans="1:7" ht="24.75" customHeight="1" x14ac:dyDescent="0.3">
      <c r="A334" s="21"/>
      <c r="B334" s="22"/>
      <c r="C334" s="100"/>
      <c r="F334" s="23" t="s">
        <v>339</v>
      </c>
      <c r="G334" s="48"/>
    </row>
    <row r="335" spans="1:7" ht="24" customHeight="1" x14ac:dyDescent="0.3">
      <c r="A335" s="36" t="s">
        <v>340</v>
      </c>
      <c r="B335" s="17" t="s">
        <v>338</v>
      </c>
      <c r="C335" s="99">
        <f>SUM(C336:C337)</f>
        <v>197060</v>
      </c>
      <c r="F335" s="23" t="s">
        <v>341</v>
      </c>
      <c r="G335" s="48"/>
    </row>
    <row r="336" spans="1:7" ht="18.75" customHeight="1" x14ac:dyDescent="0.3">
      <c r="A336" s="21" t="s">
        <v>143</v>
      </c>
      <c r="B336" s="22" t="s">
        <v>339</v>
      </c>
      <c r="C336" s="100">
        <v>125670</v>
      </c>
      <c r="F336" s="23"/>
      <c r="G336" s="27"/>
    </row>
    <row r="337" spans="1:7" ht="20.25" customHeight="1" x14ac:dyDescent="0.3">
      <c r="A337" s="21" t="s">
        <v>143</v>
      </c>
      <c r="B337" s="22" t="s">
        <v>342</v>
      </c>
      <c r="C337" s="100">
        <v>71390</v>
      </c>
      <c r="F337" s="19" t="s">
        <v>343</v>
      </c>
      <c r="G337" s="27"/>
    </row>
    <row r="338" spans="1:7" ht="16.5" customHeight="1" x14ac:dyDescent="0.3">
      <c r="A338" s="21"/>
      <c r="B338" s="22"/>
      <c r="C338" s="100"/>
      <c r="F338" s="19" t="s">
        <v>344</v>
      </c>
      <c r="G338" s="27"/>
    </row>
    <row r="339" spans="1:7" ht="21" customHeight="1" x14ac:dyDescent="0.3">
      <c r="A339" s="16" t="s">
        <v>345</v>
      </c>
      <c r="B339" s="17" t="s">
        <v>343</v>
      </c>
      <c r="C339" s="99">
        <f>C340+C341+C342</f>
        <v>426960</v>
      </c>
      <c r="F339" s="23" t="s">
        <v>346</v>
      </c>
      <c r="G339" s="27"/>
    </row>
    <row r="340" spans="1:7" ht="18" customHeight="1" x14ac:dyDescent="0.3">
      <c r="A340" s="21">
        <v>637005</v>
      </c>
      <c r="B340" s="22" t="s">
        <v>347</v>
      </c>
      <c r="C340" s="100">
        <v>600</v>
      </c>
      <c r="F340" s="23" t="s">
        <v>348</v>
      </c>
      <c r="G340" s="27"/>
    </row>
    <row r="341" spans="1:7" ht="21" customHeight="1" x14ac:dyDescent="0.3">
      <c r="A341" s="21" t="s">
        <v>143</v>
      </c>
      <c r="B341" s="22" t="s">
        <v>350</v>
      </c>
      <c r="C341" s="100">
        <v>171000</v>
      </c>
      <c r="F341" s="23" t="s">
        <v>349</v>
      </c>
      <c r="G341" s="27">
        <v>16250.3</v>
      </c>
    </row>
    <row r="342" spans="1:7" ht="18.75" x14ac:dyDescent="0.3">
      <c r="A342" s="21" t="s">
        <v>143</v>
      </c>
      <c r="B342" s="22" t="s">
        <v>70</v>
      </c>
      <c r="C342" s="100">
        <v>255360</v>
      </c>
      <c r="F342" s="23" t="s">
        <v>351</v>
      </c>
      <c r="G342" s="25">
        <v>2456.16</v>
      </c>
    </row>
    <row r="343" spans="1:7" ht="17.25" customHeight="1" x14ac:dyDescent="0.3">
      <c r="A343" s="21"/>
      <c r="B343" s="22"/>
      <c r="C343" s="99"/>
      <c r="F343" s="19" t="s">
        <v>352</v>
      </c>
      <c r="G343" s="25"/>
    </row>
    <row r="344" spans="1:7" ht="22.5" customHeight="1" x14ac:dyDescent="0.3">
      <c r="A344" s="16" t="s">
        <v>353</v>
      </c>
      <c r="B344" s="17" t="s">
        <v>352</v>
      </c>
      <c r="C344" s="99">
        <f t="shared" ref="C344" si="15">SUM(C345:C346)</f>
        <v>2000</v>
      </c>
      <c r="F344" s="23" t="s">
        <v>354</v>
      </c>
      <c r="G344" s="25">
        <v>952.2</v>
      </c>
    </row>
    <row r="345" spans="1:7" ht="18" customHeight="1" x14ac:dyDescent="0.3">
      <c r="A345" s="21" t="s">
        <v>143</v>
      </c>
      <c r="B345" s="22" t="s">
        <v>354</v>
      </c>
      <c r="C345" s="100">
        <v>1000</v>
      </c>
      <c r="F345" s="23" t="s">
        <v>355</v>
      </c>
      <c r="G345" s="25">
        <v>570</v>
      </c>
    </row>
    <row r="346" spans="1:7" ht="19.5" customHeight="1" x14ac:dyDescent="0.3">
      <c r="A346" s="21" t="s">
        <v>143</v>
      </c>
      <c r="B346" s="22" t="s">
        <v>355</v>
      </c>
      <c r="C346" s="100">
        <v>1000</v>
      </c>
      <c r="F346" s="23"/>
      <c r="G346" s="25"/>
    </row>
    <row r="347" spans="1:7" ht="18.75" customHeight="1" x14ac:dyDescent="0.3">
      <c r="A347" s="21"/>
      <c r="B347" s="22"/>
      <c r="C347" s="100"/>
      <c r="F347" s="19" t="s">
        <v>356</v>
      </c>
      <c r="G347" s="25"/>
    </row>
    <row r="348" spans="1:7" ht="22.5" customHeight="1" x14ac:dyDescent="0.3">
      <c r="A348" s="16" t="s">
        <v>357</v>
      </c>
      <c r="B348" s="17" t="s">
        <v>356</v>
      </c>
      <c r="C348" s="99">
        <f>SUM(C349:C354)</f>
        <v>12920</v>
      </c>
      <c r="F348" s="23" t="s">
        <v>358</v>
      </c>
      <c r="G348" s="25">
        <v>1678.95</v>
      </c>
    </row>
    <row r="349" spans="1:7" ht="21" customHeight="1" x14ac:dyDescent="0.3">
      <c r="A349" s="21" t="s">
        <v>90</v>
      </c>
      <c r="B349" s="22" t="s">
        <v>358</v>
      </c>
      <c r="C349" s="100">
        <v>3000</v>
      </c>
      <c r="F349" s="23" t="s">
        <v>359</v>
      </c>
      <c r="G349" s="25">
        <v>3871.7</v>
      </c>
    </row>
    <row r="350" spans="1:7" ht="18" customHeight="1" x14ac:dyDescent="0.3">
      <c r="A350" s="21" t="s">
        <v>90</v>
      </c>
      <c r="B350" s="22" t="s">
        <v>359</v>
      </c>
      <c r="C350" s="100">
        <v>3600</v>
      </c>
      <c r="F350" s="23" t="s">
        <v>360</v>
      </c>
      <c r="G350" s="25">
        <v>1234.8</v>
      </c>
    </row>
    <row r="351" spans="1:7" ht="16.5" customHeight="1" x14ac:dyDescent="0.3">
      <c r="A351" s="21" t="s">
        <v>90</v>
      </c>
      <c r="B351" s="22" t="s">
        <v>360</v>
      </c>
      <c r="C351" s="100">
        <v>2200</v>
      </c>
      <c r="F351" s="23" t="s">
        <v>361</v>
      </c>
      <c r="G351" s="49">
        <v>2060</v>
      </c>
    </row>
    <row r="352" spans="1:7" ht="18.75" customHeight="1" x14ac:dyDescent="0.3">
      <c r="A352" s="21" t="s">
        <v>90</v>
      </c>
      <c r="B352" s="22" t="s">
        <v>361</v>
      </c>
      <c r="C352" s="100">
        <v>3200</v>
      </c>
      <c r="F352" s="23" t="s">
        <v>362</v>
      </c>
      <c r="G352" s="25">
        <v>10925.78</v>
      </c>
    </row>
    <row r="353" spans="1:7" ht="18.75" x14ac:dyDescent="0.3">
      <c r="A353" s="21" t="s">
        <v>90</v>
      </c>
      <c r="B353" s="22" t="s">
        <v>363</v>
      </c>
      <c r="C353" s="100">
        <v>130</v>
      </c>
      <c r="F353" s="23" t="s">
        <v>364</v>
      </c>
      <c r="G353" s="25">
        <v>747</v>
      </c>
    </row>
    <row r="354" spans="1:7" ht="18.75" x14ac:dyDescent="0.3">
      <c r="A354" s="21" t="s">
        <v>143</v>
      </c>
      <c r="B354" s="22" t="s">
        <v>364</v>
      </c>
      <c r="C354" s="100">
        <v>790</v>
      </c>
      <c r="F354" s="50" t="s">
        <v>365</v>
      </c>
      <c r="G354" s="26"/>
    </row>
    <row r="355" spans="1:7" ht="19.5" thickBot="1" x14ac:dyDescent="0.35">
      <c r="A355" s="51"/>
      <c r="B355" s="52"/>
      <c r="C355" s="104"/>
      <c r="F355" s="23"/>
      <c r="G355" s="25"/>
    </row>
    <row r="356" spans="1:7" ht="24" customHeight="1" thickTop="1" x14ac:dyDescent="0.3">
      <c r="A356" s="53"/>
      <c r="B356" s="54" t="s">
        <v>366</v>
      </c>
      <c r="C356" s="105">
        <f>C94+C152+C157+C160+C165+C170+C173+C177+C189+C191+C195+C202+C205+C211+C220+C226+C230+C237+C242+C245+C278+C290+C318+C321+C327+C330+C344++C335+C348+C275+C339</f>
        <v>5861165</v>
      </c>
      <c r="F356" s="19" t="s">
        <v>366</v>
      </c>
      <c r="G356" s="25"/>
    </row>
    <row r="357" spans="1:7" ht="22.5" customHeight="1" x14ac:dyDescent="0.3">
      <c r="A357" s="55"/>
      <c r="B357" s="56"/>
      <c r="C357" s="100"/>
      <c r="F357" s="57"/>
      <c r="G357" s="26"/>
    </row>
    <row r="358" spans="1:7" ht="18.75" x14ac:dyDescent="0.3">
      <c r="A358" s="18" t="s">
        <v>367</v>
      </c>
      <c r="B358" s="17"/>
      <c r="C358" s="100"/>
      <c r="F358" s="57" t="s">
        <v>367</v>
      </c>
      <c r="G358" s="25"/>
    </row>
    <row r="359" spans="1:7" ht="18.75" x14ac:dyDescent="0.3">
      <c r="A359" s="35"/>
      <c r="B359" s="17"/>
      <c r="C359" s="100"/>
      <c r="F359" s="57"/>
      <c r="G359" s="25"/>
    </row>
    <row r="360" spans="1:7" ht="18.75" x14ac:dyDescent="0.3">
      <c r="A360" s="16" t="s">
        <v>368</v>
      </c>
      <c r="B360" s="17" t="s">
        <v>369</v>
      </c>
      <c r="C360" s="99">
        <f>SUM(C361:C362)</f>
        <v>228000</v>
      </c>
      <c r="F360" s="19"/>
      <c r="G360" s="25"/>
    </row>
    <row r="361" spans="1:7" ht="18.75" customHeight="1" x14ac:dyDescent="0.3">
      <c r="A361" s="21" t="s">
        <v>370</v>
      </c>
      <c r="B361" s="22" t="s">
        <v>372</v>
      </c>
      <c r="C361" s="100">
        <v>2000</v>
      </c>
      <c r="F361" s="23" t="s">
        <v>371</v>
      </c>
      <c r="G361" s="26">
        <v>50009.27</v>
      </c>
    </row>
    <row r="362" spans="1:7" ht="15.75" customHeight="1" x14ac:dyDescent="0.3">
      <c r="A362" s="21" t="s">
        <v>370</v>
      </c>
      <c r="B362" s="22" t="s">
        <v>373</v>
      </c>
      <c r="C362" s="100">
        <v>226000</v>
      </c>
      <c r="F362" s="23" t="s">
        <v>372</v>
      </c>
      <c r="G362" s="25">
        <v>50009.27</v>
      </c>
    </row>
    <row r="363" spans="1:7" ht="18.75" x14ac:dyDescent="0.3">
      <c r="A363" s="21"/>
      <c r="B363" s="13"/>
      <c r="C363" s="100"/>
      <c r="F363" s="29"/>
      <c r="G363" s="25"/>
    </row>
    <row r="364" spans="1:7" ht="18.75" x14ac:dyDescent="0.3">
      <c r="A364" s="58" t="s">
        <v>374</v>
      </c>
      <c r="B364" s="17" t="s">
        <v>375</v>
      </c>
      <c r="C364" s="93">
        <f>SUM(C365:C370)</f>
        <v>603539</v>
      </c>
      <c r="F364" s="19"/>
      <c r="G364" s="25"/>
    </row>
    <row r="365" spans="1:7" ht="19.5" customHeight="1" x14ac:dyDescent="0.3">
      <c r="A365" s="40" t="s">
        <v>370</v>
      </c>
      <c r="B365" s="22" t="s">
        <v>376</v>
      </c>
      <c r="C365" s="100">
        <v>300000</v>
      </c>
      <c r="F365" s="23"/>
      <c r="G365" s="25"/>
    </row>
    <row r="366" spans="1:7" ht="19.5" customHeight="1" x14ac:dyDescent="0.3">
      <c r="A366" s="40" t="s">
        <v>370</v>
      </c>
      <c r="B366" s="22" t="s">
        <v>377</v>
      </c>
      <c r="C366" s="100">
        <v>170000</v>
      </c>
      <c r="F366" s="23"/>
      <c r="G366" s="25"/>
    </row>
    <row r="367" spans="1:7" ht="19.5" customHeight="1" x14ac:dyDescent="0.3">
      <c r="A367" s="40" t="s">
        <v>370</v>
      </c>
      <c r="B367" s="22" t="s">
        <v>378</v>
      </c>
      <c r="C367" s="100">
        <v>30000</v>
      </c>
      <c r="F367" s="23"/>
      <c r="G367" s="25"/>
    </row>
    <row r="368" spans="1:7" ht="16.5" customHeight="1" x14ac:dyDescent="0.3">
      <c r="A368" s="40" t="s">
        <v>370</v>
      </c>
      <c r="B368" s="22" t="s">
        <v>379</v>
      </c>
      <c r="C368" s="100">
        <v>3000</v>
      </c>
      <c r="F368" s="23"/>
      <c r="G368" s="25"/>
    </row>
    <row r="369" spans="1:7" ht="16.5" customHeight="1" x14ac:dyDescent="0.3">
      <c r="A369" s="59" t="s">
        <v>370</v>
      </c>
      <c r="B369" s="32" t="s">
        <v>380</v>
      </c>
      <c r="C369" s="100">
        <v>50239</v>
      </c>
      <c r="F369" s="30"/>
      <c r="G369" s="25"/>
    </row>
    <row r="370" spans="1:7" ht="16.5" customHeight="1" x14ac:dyDescent="0.3">
      <c r="A370" s="31" t="s">
        <v>370</v>
      </c>
      <c r="B370" s="32" t="s">
        <v>381</v>
      </c>
      <c r="C370" s="100">
        <v>50300</v>
      </c>
      <c r="F370" s="30"/>
      <c r="G370" s="25"/>
    </row>
    <row r="371" spans="1:7" ht="18.75" x14ac:dyDescent="0.3">
      <c r="A371" s="21"/>
      <c r="B371" s="22"/>
      <c r="C371" s="100"/>
      <c r="F371" s="23"/>
      <c r="G371" s="25"/>
    </row>
    <row r="372" spans="1:7" ht="18.75" x14ac:dyDescent="0.3">
      <c r="A372" s="16" t="s">
        <v>203</v>
      </c>
      <c r="B372" s="17" t="s">
        <v>204</v>
      </c>
      <c r="C372" s="99">
        <f>SUM(C373:C380)</f>
        <v>132466</v>
      </c>
      <c r="F372" s="19"/>
      <c r="G372" s="25"/>
    </row>
    <row r="373" spans="1:7" ht="18" customHeight="1" x14ac:dyDescent="0.3">
      <c r="A373" s="21" t="s">
        <v>370</v>
      </c>
      <c r="B373" s="22" t="s">
        <v>383</v>
      </c>
      <c r="C373" s="100">
        <v>9966</v>
      </c>
      <c r="F373" s="23"/>
      <c r="G373" s="25"/>
    </row>
    <row r="374" spans="1:7" ht="16.5" customHeight="1" x14ac:dyDescent="0.3">
      <c r="A374" s="21" t="s">
        <v>370</v>
      </c>
      <c r="B374" s="22" t="s">
        <v>384</v>
      </c>
      <c r="C374" s="100">
        <v>10000</v>
      </c>
      <c r="F374" s="23"/>
      <c r="G374" s="25"/>
    </row>
    <row r="375" spans="1:7" ht="18.75" x14ac:dyDescent="0.3">
      <c r="A375" s="21" t="s">
        <v>370</v>
      </c>
      <c r="B375" s="13" t="s">
        <v>385</v>
      </c>
      <c r="C375" s="94">
        <v>3500</v>
      </c>
      <c r="F375" s="29"/>
      <c r="G375" s="25"/>
    </row>
    <row r="376" spans="1:7" ht="17.25" customHeight="1" x14ac:dyDescent="0.3">
      <c r="A376" s="21" t="s">
        <v>386</v>
      </c>
      <c r="B376" s="22" t="s">
        <v>387</v>
      </c>
      <c r="C376" s="94">
        <v>15000</v>
      </c>
      <c r="F376" s="23"/>
      <c r="G376" s="25"/>
    </row>
    <row r="377" spans="1:7" ht="16.5" customHeight="1" x14ac:dyDescent="0.3">
      <c r="A377" s="21" t="s">
        <v>386</v>
      </c>
      <c r="B377" s="22" t="s">
        <v>388</v>
      </c>
      <c r="C377" s="94">
        <v>14000</v>
      </c>
      <c r="F377" s="23"/>
      <c r="G377" s="26"/>
    </row>
    <row r="378" spans="1:7" ht="19.5" customHeight="1" x14ac:dyDescent="0.3">
      <c r="A378" s="21" t="s">
        <v>370</v>
      </c>
      <c r="B378" s="32" t="s">
        <v>389</v>
      </c>
      <c r="C378" s="94">
        <v>10000</v>
      </c>
      <c r="F378" s="23"/>
      <c r="G378" s="26"/>
    </row>
    <row r="379" spans="1:7" ht="16.5" customHeight="1" x14ac:dyDescent="0.3">
      <c r="A379" s="21" t="s">
        <v>370</v>
      </c>
      <c r="B379" s="13" t="s">
        <v>390</v>
      </c>
      <c r="C379" s="100">
        <v>10000</v>
      </c>
      <c r="F379" s="19"/>
      <c r="G379" s="25"/>
    </row>
    <row r="380" spans="1:7" ht="16.5" customHeight="1" x14ac:dyDescent="0.3">
      <c r="A380" s="21" t="s">
        <v>370</v>
      </c>
      <c r="B380" s="13" t="s">
        <v>391</v>
      </c>
      <c r="C380" s="100">
        <v>60000</v>
      </c>
      <c r="F380" s="19"/>
      <c r="G380" s="25"/>
    </row>
    <row r="381" spans="1:7" ht="16.5" customHeight="1" x14ac:dyDescent="0.3">
      <c r="A381" s="21"/>
      <c r="B381" s="14"/>
      <c r="C381" s="99"/>
      <c r="F381" s="23"/>
      <c r="G381" s="25"/>
    </row>
    <row r="382" spans="1:7" ht="16.5" customHeight="1" x14ac:dyDescent="0.3">
      <c r="A382" s="58" t="s">
        <v>392</v>
      </c>
      <c r="B382" s="17" t="s">
        <v>218</v>
      </c>
      <c r="C382" s="93">
        <f>SUM(C383:C383)</f>
        <v>10000</v>
      </c>
      <c r="F382" s="23"/>
      <c r="G382" s="26"/>
    </row>
    <row r="383" spans="1:7" ht="17.25" customHeight="1" x14ac:dyDescent="0.3">
      <c r="A383" s="21" t="s">
        <v>370</v>
      </c>
      <c r="B383" s="22" t="s">
        <v>393</v>
      </c>
      <c r="C383" s="100">
        <v>10000</v>
      </c>
      <c r="F383" s="23"/>
      <c r="G383" s="25"/>
    </row>
    <row r="384" spans="1:7" ht="20.25" customHeight="1" x14ac:dyDescent="0.3">
      <c r="A384" s="21"/>
      <c r="B384" s="22"/>
      <c r="C384" s="100"/>
      <c r="F384" s="23"/>
      <c r="G384" s="25"/>
    </row>
    <row r="385" spans="1:7" ht="23.25" customHeight="1" x14ac:dyDescent="0.3">
      <c r="A385" s="16" t="s">
        <v>291</v>
      </c>
      <c r="B385" s="17" t="s">
        <v>292</v>
      </c>
      <c r="C385" s="93">
        <f>SUM(C386:C387)</f>
        <v>222000</v>
      </c>
      <c r="F385" s="23"/>
      <c r="G385" s="25"/>
    </row>
    <row r="386" spans="1:7" ht="17.25" customHeight="1" x14ac:dyDescent="0.3">
      <c r="A386" s="31" t="s">
        <v>370</v>
      </c>
      <c r="B386" s="32" t="s">
        <v>394</v>
      </c>
      <c r="C386" s="100">
        <v>72000</v>
      </c>
      <c r="F386" s="29"/>
      <c r="G386" s="25"/>
    </row>
    <row r="387" spans="1:7" ht="20.25" customHeight="1" x14ac:dyDescent="0.3">
      <c r="A387" s="31" t="s">
        <v>370</v>
      </c>
      <c r="B387" s="32" t="s">
        <v>395</v>
      </c>
      <c r="C387" s="100">
        <v>150000</v>
      </c>
      <c r="F387" s="29"/>
      <c r="G387" s="25"/>
    </row>
    <row r="388" spans="1:7" ht="18.75" x14ac:dyDescent="0.3">
      <c r="A388" s="21"/>
      <c r="B388" s="22"/>
      <c r="C388" s="100"/>
      <c r="F388" s="29"/>
      <c r="G388" s="49"/>
    </row>
    <row r="389" spans="1:7" ht="18" customHeight="1" x14ac:dyDescent="0.3">
      <c r="A389" s="58" t="s">
        <v>396</v>
      </c>
      <c r="B389" s="18" t="s">
        <v>397</v>
      </c>
      <c r="C389" s="96">
        <f>SUM(C390:C390)</f>
        <v>4400</v>
      </c>
      <c r="F389" s="29"/>
      <c r="G389" s="25"/>
    </row>
    <row r="390" spans="1:7" ht="18.75" x14ac:dyDescent="0.3">
      <c r="A390" s="31" t="s">
        <v>382</v>
      </c>
      <c r="B390" s="14" t="s">
        <v>398</v>
      </c>
      <c r="C390" s="100">
        <v>4400</v>
      </c>
      <c r="F390" s="60"/>
      <c r="G390" s="26"/>
    </row>
    <row r="391" spans="1:7" ht="22.5" customHeight="1" x14ac:dyDescent="0.3">
      <c r="A391" s="31"/>
      <c r="B391" s="14"/>
      <c r="C391" s="99"/>
      <c r="F391" s="61"/>
      <c r="G391" s="26"/>
    </row>
    <row r="392" spans="1:7" ht="24.75" customHeight="1" x14ac:dyDescent="0.3">
      <c r="A392" s="21"/>
      <c r="B392" s="17" t="s">
        <v>399</v>
      </c>
      <c r="C392" s="99">
        <f>C389+C385+C382+C372+C364+M384+C360</f>
        <v>1200405</v>
      </c>
      <c r="F392" s="61"/>
      <c r="G392" s="26"/>
    </row>
    <row r="393" spans="1:7" ht="18.75" x14ac:dyDescent="0.3">
      <c r="A393" s="62"/>
      <c r="B393" s="56"/>
      <c r="C393" s="99"/>
      <c r="F393" s="61"/>
      <c r="G393" s="26"/>
    </row>
    <row r="394" spans="1:7" ht="18" customHeight="1" x14ac:dyDescent="0.3">
      <c r="A394" s="63" t="s">
        <v>400</v>
      </c>
      <c r="B394" s="64"/>
      <c r="C394" s="66"/>
      <c r="F394" s="61"/>
      <c r="G394" s="26"/>
    </row>
    <row r="395" spans="1:7" ht="19.5" customHeight="1" x14ac:dyDescent="0.3">
      <c r="A395" s="65"/>
      <c r="B395" s="66" t="s">
        <v>401</v>
      </c>
      <c r="C395" s="111">
        <f>C80</f>
        <v>5965875.3499999996</v>
      </c>
      <c r="F395" s="61"/>
      <c r="G395" s="26"/>
    </row>
    <row r="396" spans="1:7" ht="18.75" x14ac:dyDescent="0.3">
      <c r="A396" s="65"/>
      <c r="B396" s="66" t="s">
        <v>402</v>
      </c>
      <c r="C396" s="66">
        <f>C91</f>
        <v>838000</v>
      </c>
      <c r="F396" s="61"/>
      <c r="G396" s="26"/>
    </row>
    <row r="397" spans="1:7" ht="19.5" customHeight="1" x14ac:dyDescent="0.3">
      <c r="A397" s="65"/>
      <c r="B397" s="66" t="s">
        <v>403</v>
      </c>
      <c r="C397" s="66">
        <f>C356</f>
        <v>5861165</v>
      </c>
      <c r="F397" s="67"/>
      <c r="G397" s="25"/>
    </row>
    <row r="398" spans="1:7" ht="22.5" customHeight="1" x14ac:dyDescent="0.3">
      <c r="A398" s="65"/>
      <c r="B398" s="66" t="s">
        <v>404</v>
      </c>
      <c r="C398" s="66">
        <f t="shared" ref="C398" si="16">C392</f>
        <v>1200405</v>
      </c>
      <c r="F398" s="67"/>
      <c r="G398" s="26"/>
    </row>
    <row r="399" spans="1:7" ht="18.75" customHeight="1" x14ac:dyDescent="0.3">
      <c r="A399" s="68"/>
      <c r="B399" s="66" t="s">
        <v>405</v>
      </c>
      <c r="C399" s="111">
        <f>C395+C396-C397-C398</f>
        <v>-257694.65000000037</v>
      </c>
      <c r="F399" s="67"/>
      <c r="G399" s="26"/>
    </row>
    <row r="400" spans="1:7" ht="18.75" customHeight="1" x14ac:dyDescent="0.3">
      <c r="A400" s="68"/>
      <c r="B400" s="69"/>
      <c r="C400" s="66"/>
      <c r="F400" s="67"/>
      <c r="G400" s="25"/>
    </row>
    <row r="401" spans="1:9" ht="15.75" customHeight="1" x14ac:dyDescent="0.3">
      <c r="A401" s="70" t="s">
        <v>406</v>
      </c>
      <c r="B401" s="71"/>
      <c r="C401" s="71"/>
      <c r="F401" s="72"/>
      <c r="G401" s="26"/>
    </row>
    <row r="402" spans="1:9" ht="18.75" x14ac:dyDescent="0.3">
      <c r="A402" s="73">
        <v>454</v>
      </c>
      <c r="B402" s="71" t="s">
        <v>407</v>
      </c>
      <c r="C402" s="71">
        <v>200000</v>
      </c>
      <c r="F402" s="74"/>
      <c r="G402" s="26"/>
    </row>
    <row r="403" spans="1:9" ht="18.75" x14ac:dyDescent="0.3">
      <c r="A403" s="73">
        <v>453</v>
      </c>
      <c r="B403" s="71" t="s">
        <v>408</v>
      </c>
      <c r="C403" s="71">
        <v>80000</v>
      </c>
      <c r="F403" s="67"/>
      <c r="G403" s="25"/>
    </row>
    <row r="404" spans="1:9" ht="17.25" customHeight="1" x14ac:dyDescent="0.3">
      <c r="A404" s="73"/>
      <c r="B404" s="71"/>
      <c r="C404" s="71"/>
      <c r="F404" s="67"/>
      <c r="G404" s="26"/>
    </row>
    <row r="405" spans="1:9" ht="18.75" x14ac:dyDescent="0.3">
      <c r="A405" s="75"/>
      <c r="B405" s="76" t="s">
        <v>409</v>
      </c>
      <c r="C405" s="76">
        <f>SUM(C402:C404)</f>
        <v>280000</v>
      </c>
      <c r="F405" s="67"/>
      <c r="G405" s="26"/>
    </row>
    <row r="406" spans="1:9" ht="19.5" customHeight="1" x14ac:dyDescent="0.3">
      <c r="A406" s="75"/>
      <c r="B406" s="76"/>
      <c r="C406" s="71"/>
      <c r="F406" s="74"/>
      <c r="G406" s="25"/>
    </row>
    <row r="407" spans="1:9" ht="18.75" x14ac:dyDescent="0.3">
      <c r="A407" s="77" t="s">
        <v>410</v>
      </c>
      <c r="B407" s="71"/>
      <c r="C407" s="71"/>
      <c r="F407" s="74"/>
      <c r="G407" s="26"/>
    </row>
    <row r="408" spans="1:9" ht="18.75" x14ac:dyDescent="0.3">
      <c r="A408" s="73" t="s">
        <v>411</v>
      </c>
      <c r="B408" s="71" t="s">
        <v>412</v>
      </c>
      <c r="C408" s="71">
        <v>8900</v>
      </c>
      <c r="F408" s="61"/>
      <c r="G408" s="37"/>
    </row>
    <row r="409" spans="1:9" ht="16.5" customHeight="1" x14ac:dyDescent="0.3">
      <c r="A409" s="75"/>
      <c r="B409" s="71"/>
      <c r="C409" s="71"/>
      <c r="F409" s="61"/>
      <c r="G409" s="25"/>
    </row>
    <row r="410" spans="1:9" ht="22.5" customHeight="1" x14ac:dyDescent="0.3">
      <c r="A410" s="75"/>
      <c r="B410" s="76" t="s">
        <v>413</v>
      </c>
      <c r="C410" s="76">
        <f>SUM(C408:C409)</f>
        <v>8900</v>
      </c>
      <c r="F410" s="61"/>
      <c r="G410" s="37"/>
    </row>
    <row r="411" spans="1:9" ht="18.75" x14ac:dyDescent="0.3">
      <c r="A411" s="75"/>
      <c r="B411" s="76"/>
      <c r="C411" s="71"/>
      <c r="F411" s="78"/>
      <c r="G411" s="25"/>
    </row>
    <row r="412" spans="1:9" ht="18.75" x14ac:dyDescent="0.3">
      <c r="A412" s="79"/>
      <c r="B412" s="80" t="s">
        <v>414</v>
      </c>
      <c r="C412" s="80"/>
      <c r="F412" s="61"/>
      <c r="G412" s="25"/>
    </row>
    <row r="413" spans="1:9" ht="18.75" x14ac:dyDescent="0.3">
      <c r="A413" s="79"/>
      <c r="B413" s="80" t="s">
        <v>415</v>
      </c>
      <c r="C413" s="110">
        <f>C80</f>
        <v>5965875.3499999996</v>
      </c>
      <c r="F413" s="61"/>
      <c r="G413" s="81"/>
    </row>
    <row r="414" spans="1:9" ht="18" customHeight="1" x14ac:dyDescent="0.3">
      <c r="A414" s="82"/>
      <c r="B414" s="80" t="s">
        <v>416</v>
      </c>
      <c r="C414" s="80">
        <f>C91</f>
        <v>838000</v>
      </c>
      <c r="F414" s="61"/>
      <c r="G414" s="81"/>
    </row>
    <row r="415" spans="1:9" ht="21.75" customHeight="1" x14ac:dyDescent="0.3">
      <c r="A415" s="82"/>
      <c r="B415" s="80" t="s">
        <v>417</v>
      </c>
      <c r="C415" s="80">
        <f>C405</f>
        <v>280000</v>
      </c>
      <c r="F415" s="61"/>
      <c r="G415" s="81"/>
      <c r="I415" s="46"/>
    </row>
    <row r="416" spans="1:9" ht="18.75" x14ac:dyDescent="0.3">
      <c r="A416" s="79"/>
      <c r="B416" s="80" t="s">
        <v>418</v>
      </c>
      <c r="C416" s="110">
        <f t="shared" ref="C416" si="17">SUM(C413:C415)</f>
        <v>7083875.3499999996</v>
      </c>
      <c r="F416" s="78"/>
      <c r="G416" s="81"/>
    </row>
    <row r="417" spans="1:9" ht="20.25" customHeight="1" x14ac:dyDescent="0.3">
      <c r="A417" s="79"/>
      <c r="B417" s="83"/>
      <c r="C417" s="80"/>
      <c r="F417" s="61"/>
      <c r="G417" s="81"/>
      <c r="I417" s="46"/>
    </row>
    <row r="418" spans="1:9" ht="18.75" x14ac:dyDescent="0.3">
      <c r="A418" s="79"/>
      <c r="B418" s="80" t="s">
        <v>83</v>
      </c>
      <c r="C418" s="80">
        <f>C356</f>
        <v>5861165</v>
      </c>
      <c r="F418" s="84"/>
      <c r="G418" s="81"/>
    </row>
    <row r="419" spans="1:9" ht="22.5" customHeight="1" x14ac:dyDescent="0.3">
      <c r="A419" s="79"/>
      <c r="B419" s="80" t="s">
        <v>419</v>
      </c>
      <c r="C419" s="80">
        <f>C398</f>
        <v>1200405</v>
      </c>
      <c r="F419" s="85"/>
      <c r="G419" s="81"/>
    </row>
    <row r="420" spans="1:9" ht="18.75" x14ac:dyDescent="0.3">
      <c r="A420" s="82"/>
      <c r="B420" s="80" t="s">
        <v>420</v>
      </c>
      <c r="C420" s="80">
        <f t="shared" ref="C420" si="18">C410</f>
        <v>8900</v>
      </c>
    </row>
    <row r="421" spans="1:9" ht="18.75" x14ac:dyDescent="0.3">
      <c r="A421" s="79"/>
      <c r="B421" s="80" t="s">
        <v>421</v>
      </c>
      <c r="C421" s="80">
        <f t="shared" ref="C421" si="19">SUM(C418:C420)</f>
        <v>7070470</v>
      </c>
    </row>
    <row r="422" spans="1:9" ht="18.75" x14ac:dyDescent="0.3">
      <c r="A422" s="82"/>
      <c r="B422" s="83"/>
      <c r="C422" s="80"/>
    </row>
    <row r="423" spans="1:9" ht="18.75" x14ac:dyDescent="0.3">
      <c r="A423" s="79"/>
      <c r="B423" s="80" t="s">
        <v>422</v>
      </c>
      <c r="C423" s="110">
        <f t="shared" ref="C423" si="20">C416-C421</f>
        <v>13405.349999999627</v>
      </c>
    </row>
    <row r="424" spans="1:9" ht="18.75" x14ac:dyDescent="0.3">
      <c r="A424" s="86"/>
      <c r="B424" s="87"/>
      <c r="C424" s="94"/>
    </row>
    <row r="425" spans="1:9" ht="18.75" x14ac:dyDescent="0.3">
      <c r="A425" s="86"/>
      <c r="B425" s="88" t="s">
        <v>423</v>
      </c>
      <c r="C425" s="94"/>
    </row>
    <row r="426" spans="1:9" ht="18.75" x14ac:dyDescent="0.3">
      <c r="A426" s="89"/>
      <c r="B426" s="4"/>
      <c r="C426" s="91"/>
    </row>
    <row r="427" spans="1:9" ht="18.75" x14ac:dyDescent="0.3">
      <c r="A427" s="89"/>
      <c r="B427" s="4"/>
      <c r="C427" s="91"/>
    </row>
    <row r="428" spans="1:9" ht="18.75" x14ac:dyDescent="0.3">
      <c r="A428" s="89"/>
      <c r="B428" s="4"/>
      <c r="C428" s="91"/>
    </row>
    <row r="429" spans="1:9" ht="18.75" x14ac:dyDescent="0.3">
      <c r="A429" s="89"/>
      <c r="B429" s="4"/>
      <c r="C429" s="106" t="s">
        <v>426</v>
      </c>
    </row>
    <row r="430" spans="1:9" ht="18.75" x14ac:dyDescent="0.3">
      <c r="A430" s="89"/>
      <c r="B430" s="4"/>
      <c r="C430" s="91" t="s">
        <v>427</v>
      </c>
    </row>
    <row r="431" spans="1:9" ht="18.75" x14ac:dyDescent="0.3">
      <c r="A431" s="89"/>
      <c r="B431" s="4"/>
      <c r="C431" s="91"/>
    </row>
    <row r="432" spans="1:9" ht="18.75" x14ac:dyDescent="0.3">
      <c r="A432" s="89"/>
      <c r="B432" s="4"/>
      <c r="C432" s="91"/>
    </row>
    <row r="433" spans="1:3" ht="18.75" x14ac:dyDescent="0.3">
      <c r="A433" s="89"/>
      <c r="B433" s="4"/>
      <c r="C433" s="91"/>
    </row>
    <row r="434" spans="1:3" x14ac:dyDescent="0.3">
      <c r="A434" s="89"/>
      <c r="B434" s="89"/>
      <c r="C434" s="107"/>
    </row>
    <row r="435" spans="1:3" x14ac:dyDescent="0.3">
      <c r="A435" s="89"/>
      <c r="B435" s="89"/>
      <c r="C435" s="107"/>
    </row>
    <row r="436" spans="1:3" x14ac:dyDescent="0.3">
      <c r="A436" s="89"/>
      <c r="B436" s="89"/>
      <c r="C436" s="107"/>
    </row>
    <row r="437" spans="1:3" x14ac:dyDescent="0.3">
      <c r="A437" s="89"/>
      <c r="B437" s="89"/>
      <c r="C437" s="107"/>
    </row>
    <row r="438" spans="1:3" x14ac:dyDescent="0.3">
      <c r="A438" s="89"/>
      <c r="B438" s="89"/>
      <c r="C438" s="107"/>
    </row>
    <row r="439" spans="1:3" x14ac:dyDescent="0.3">
      <c r="A439" s="89"/>
      <c r="B439" s="89"/>
      <c r="C439" s="107"/>
    </row>
    <row r="440" spans="1:3" x14ac:dyDescent="0.3">
      <c r="A440" s="89"/>
      <c r="B440" s="89"/>
      <c r="C440" s="107"/>
    </row>
    <row r="441" spans="1:3" x14ac:dyDescent="0.3">
      <c r="A441" s="89"/>
      <c r="B441" s="89"/>
      <c r="C441" s="107"/>
    </row>
    <row r="442" spans="1:3" x14ac:dyDescent="0.3">
      <c r="A442" s="89"/>
      <c r="B442" s="89"/>
      <c r="C442" s="107"/>
    </row>
    <row r="443" spans="1:3" x14ac:dyDescent="0.3">
      <c r="A443" s="89"/>
      <c r="B443" s="89"/>
      <c r="C443" s="107"/>
    </row>
    <row r="444" spans="1:3" x14ac:dyDescent="0.3">
      <c r="A444" s="89"/>
      <c r="B444" s="89"/>
      <c r="C444" s="107"/>
    </row>
    <row r="445" spans="1:3" x14ac:dyDescent="0.3">
      <c r="A445" s="89"/>
      <c r="B445" s="89"/>
      <c r="C445" s="107"/>
    </row>
    <row r="446" spans="1:3" x14ac:dyDescent="0.3">
      <c r="A446" s="89"/>
      <c r="B446" s="89"/>
      <c r="C446" s="107"/>
    </row>
    <row r="447" spans="1:3" x14ac:dyDescent="0.3">
      <c r="A447" s="89"/>
      <c r="B447" s="89"/>
      <c r="C447" s="107"/>
    </row>
    <row r="448" spans="1:3" x14ac:dyDescent="0.3">
      <c r="A448" s="89"/>
      <c r="B448" s="89"/>
      <c r="C448" s="107"/>
    </row>
    <row r="449" spans="1:3" x14ac:dyDescent="0.3">
      <c r="A449" s="89"/>
      <c r="B449" s="89"/>
      <c r="C449" s="107"/>
    </row>
    <row r="450" spans="1:3" x14ac:dyDescent="0.3">
      <c r="A450" s="89"/>
      <c r="B450" s="89"/>
      <c r="C450" s="107"/>
    </row>
    <row r="451" spans="1:3" x14ac:dyDescent="0.3">
      <c r="A451" s="89"/>
      <c r="B451" s="89"/>
      <c r="C451" s="107"/>
    </row>
    <row r="452" spans="1:3" x14ac:dyDescent="0.3">
      <c r="A452" s="89"/>
      <c r="B452" s="89"/>
      <c r="C452" s="107"/>
    </row>
    <row r="453" spans="1:3" x14ac:dyDescent="0.3">
      <c r="A453" s="89"/>
      <c r="B453" s="89"/>
      <c r="C453" s="107"/>
    </row>
    <row r="454" spans="1:3" x14ac:dyDescent="0.3">
      <c r="A454" s="89"/>
      <c r="B454" s="89"/>
      <c r="C454" s="107"/>
    </row>
    <row r="455" spans="1:3" x14ac:dyDescent="0.3">
      <c r="A455" s="89"/>
      <c r="B455" s="89"/>
      <c r="C455" s="107"/>
    </row>
    <row r="456" spans="1:3" x14ac:dyDescent="0.3">
      <c r="A456" s="89"/>
      <c r="B456" s="89"/>
      <c r="C456" s="107"/>
    </row>
    <row r="457" spans="1:3" x14ac:dyDescent="0.3">
      <c r="A457" s="89"/>
      <c r="B457" s="89"/>
      <c r="C457" s="107"/>
    </row>
    <row r="458" spans="1:3" x14ac:dyDescent="0.3">
      <c r="A458" s="89"/>
      <c r="B458" s="89"/>
      <c r="C458" s="107"/>
    </row>
    <row r="459" spans="1:3" x14ac:dyDescent="0.3">
      <c r="A459" s="89"/>
      <c r="B459" s="89"/>
      <c r="C459" s="107"/>
    </row>
    <row r="460" spans="1:3" x14ac:dyDescent="0.3">
      <c r="A460" s="89"/>
      <c r="B460" s="89"/>
      <c r="C460" s="107"/>
    </row>
    <row r="461" spans="1:3" x14ac:dyDescent="0.3">
      <c r="A461" s="89"/>
      <c r="B461" s="89"/>
      <c r="C461" s="107"/>
    </row>
    <row r="462" spans="1:3" x14ac:dyDescent="0.3">
      <c r="A462" s="89"/>
      <c r="B462" s="89"/>
      <c r="C462" s="107"/>
    </row>
    <row r="463" spans="1:3" x14ac:dyDescent="0.3">
      <c r="A463" s="89"/>
      <c r="B463" s="89"/>
      <c r="C463" s="107"/>
    </row>
    <row r="464" spans="1:3" x14ac:dyDescent="0.3">
      <c r="A464" s="89"/>
      <c r="B464" s="89"/>
      <c r="C464" s="107"/>
    </row>
    <row r="465" spans="1:3" x14ac:dyDescent="0.3">
      <c r="A465" s="89"/>
      <c r="B465" s="89"/>
      <c r="C465" s="107"/>
    </row>
    <row r="466" spans="1:3" x14ac:dyDescent="0.3">
      <c r="A466" s="89"/>
      <c r="B466" s="89"/>
      <c r="C466" s="107"/>
    </row>
    <row r="467" spans="1:3" x14ac:dyDescent="0.3">
      <c r="A467" s="89"/>
      <c r="B467" s="89"/>
      <c r="C467" s="107"/>
    </row>
    <row r="468" spans="1:3" x14ac:dyDescent="0.3">
      <c r="A468" s="89"/>
      <c r="B468" s="89"/>
      <c r="C468" s="107"/>
    </row>
    <row r="469" spans="1:3" x14ac:dyDescent="0.3">
      <c r="A469" s="89"/>
      <c r="B469" s="89"/>
      <c r="C469" s="107"/>
    </row>
    <row r="470" spans="1:3" x14ac:dyDescent="0.3">
      <c r="A470" s="89"/>
      <c r="B470" s="89"/>
      <c r="C470" s="107"/>
    </row>
    <row r="471" spans="1:3" x14ac:dyDescent="0.3">
      <c r="A471" s="89"/>
      <c r="B471" s="89"/>
      <c r="C471" s="107"/>
    </row>
    <row r="472" spans="1:3" x14ac:dyDescent="0.3">
      <c r="A472" s="89"/>
      <c r="B472" s="89"/>
      <c r="C472" s="107"/>
    </row>
    <row r="473" spans="1:3" x14ac:dyDescent="0.3">
      <c r="A473" s="89"/>
      <c r="B473" s="89"/>
      <c r="C473" s="107"/>
    </row>
    <row r="474" spans="1:3" x14ac:dyDescent="0.3">
      <c r="A474" s="89"/>
      <c r="B474" s="89"/>
      <c r="C474" s="107"/>
    </row>
    <row r="475" spans="1:3" x14ac:dyDescent="0.3">
      <c r="A475" s="89"/>
      <c r="B475" s="89"/>
      <c r="C475" s="107"/>
    </row>
    <row r="476" spans="1:3" x14ac:dyDescent="0.3">
      <c r="A476" s="89"/>
      <c r="B476" s="89"/>
      <c r="C476" s="107"/>
    </row>
    <row r="477" spans="1:3" x14ac:dyDescent="0.3">
      <c r="A477" s="89"/>
      <c r="B477" s="89"/>
      <c r="C477" s="107"/>
    </row>
    <row r="478" spans="1:3" x14ac:dyDescent="0.3">
      <c r="A478" s="89"/>
      <c r="B478" s="89"/>
      <c r="C478" s="107"/>
    </row>
    <row r="479" spans="1:3" x14ac:dyDescent="0.3">
      <c r="A479" s="89"/>
      <c r="B479" s="89"/>
      <c r="C479" s="107"/>
    </row>
    <row r="480" spans="1:3" x14ac:dyDescent="0.3">
      <c r="A480" s="89"/>
      <c r="B480" s="89"/>
      <c r="C480" s="107"/>
    </row>
    <row r="481" spans="1:3" x14ac:dyDescent="0.3">
      <c r="A481" s="89"/>
      <c r="B481" s="89"/>
      <c r="C481" s="107"/>
    </row>
    <row r="482" spans="1:3" x14ac:dyDescent="0.3">
      <c r="A482" s="89"/>
      <c r="B482" s="89"/>
      <c r="C482" s="107"/>
    </row>
    <row r="483" spans="1:3" x14ac:dyDescent="0.3">
      <c r="A483" s="89"/>
      <c r="B483" s="89"/>
      <c r="C483" s="107"/>
    </row>
    <row r="484" spans="1:3" x14ac:dyDescent="0.3">
      <c r="A484" s="89"/>
      <c r="B484" s="89"/>
      <c r="C484" s="107"/>
    </row>
    <row r="485" spans="1:3" x14ac:dyDescent="0.3">
      <c r="A485" s="89"/>
      <c r="B485" s="89"/>
      <c r="C485" s="107"/>
    </row>
    <row r="486" spans="1:3" x14ac:dyDescent="0.3">
      <c r="A486" s="89"/>
      <c r="B486" s="89"/>
      <c r="C486" s="107"/>
    </row>
    <row r="487" spans="1:3" x14ac:dyDescent="0.3">
      <c r="A487" s="89"/>
      <c r="B487" s="89"/>
      <c r="C487" s="107"/>
    </row>
    <row r="488" spans="1:3" x14ac:dyDescent="0.3">
      <c r="A488" s="89"/>
      <c r="B488" s="89"/>
      <c r="C488" s="107"/>
    </row>
    <row r="489" spans="1:3" x14ac:dyDescent="0.3">
      <c r="A489" s="89"/>
      <c r="B489" s="89"/>
      <c r="C489" s="107"/>
    </row>
    <row r="490" spans="1:3" x14ac:dyDescent="0.3">
      <c r="A490" s="89"/>
      <c r="B490" s="89"/>
      <c r="C490" s="107"/>
    </row>
    <row r="491" spans="1:3" x14ac:dyDescent="0.3">
      <c r="A491" s="89"/>
      <c r="B491" s="89"/>
      <c r="C491" s="107"/>
    </row>
    <row r="492" spans="1:3" x14ac:dyDescent="0.3">
      <c r="A492" s="89"/>
      <c r="B492" s="89"/>
      <c r="C492" s="107"/>
    </row>
    <row r="493" spans="1:3" x14ac:dyDescent="0.3">
      <c r="A493" s="89"/>
      <c r="B493" s="89"/>
      <c r="C493" s="107"/>
    </row>
    <row r="494" spans="1:3" x14ac:dyDescent="0.3">
      <c r="A494" s="89"/>
      <c r="B494" s="89"/>
      <c r="C494" s="107"/>
    </row>
    <row r="495" spans="1:3" x14ac:dyDescent="0.3">
      <c r="A495" s="89"/>
      <c r="B495" s="89"/>
      <c r="C495" s="107"/>
    </row>
    <row r="496" spans="1:3" x14ac:dyDescent="0.3">
      <c r="A496" s="89"/>
      <c r="B496" s="89"/>
      <c r="C496" s="107"/>
    </row>
    <row r="497" spans="1:3" x14ac:dyDescent="0.3">
      <c r="A497" s="89"/>
      <c r="B497" s="89"/>
      <c r="C497" s="107"/>
    </row>
    <row r="498" spans="1:3" x14ac:dyDescent="0.3">
      <c r="A498" s="89"/>
      <c r="B498" s="89"/>
      <c r="C498" s="107"/>
    </row>
    <row r="499" spans="1:3" x14ac:dyDescent="0.3">
      <c r="A499" s="89"/>
      <c r="B499" s="89"/>
      <c r="C499" s="107"/>
    </row>
    <row r="500" spans="1:3" x14ac:dyDescent="0.3">
      <c r="A500" s="89"/>
      <c r="B500" s="89"/>
      <c r="C500" s="107"/>
    </row>
    <row r="501" spans="1:3" x14ac:dyDescent="0.3">
      <c r="A501" s="89"/>
      <c r="B501" s="89"/>
      <c r="C501" s="107"/>
    </row>
    <row r="502" spans="1:3" x14ac:dyDescent="0.3">
      <c r="A502" s="89"/>
      <c r="B502" s="89"/>
      <c r="C502" s="107"/>
    </row>
    <row r="503" spans="1:3" x14ac:dyDescent="0.3">
      <c r="A503" s="89"/>
      <c r="B503" s="89"/>
      <c r="C503" s="107"/>
    </row>
    <row r="504" spans="1:3" x14ac:dyDescent="0.3">
      <c r="A504" s="89"/>
      <c r="B504" s="89"/>
      <c r="C504" s="107"/>
    </row>
    <row r="505" spans="1:3" x14ac:dyDescent="0.3">
      <c r="A505" s="89"/>
      <c r="B505" s="89"/>
      <c r="C505" s="107"/>
    </row>
    <row r="506" spans="1:3" x14ac:dyDescent="0.3">
      <c r="A506" s="89"/>
      <c r="B506" s="89"/>
      <c r="C506" s="107"/>
    </row>
    <row r="507" spans="1:3" x14ac:dyDescent="0.3">
      <c r="A507" s="89"/>
      <c r="B507" s="89"/>
      <c r="C507" s="107"/>
    </row>
    <row r="508" spans="1:3" x14ac:dyDescent="0.3">
      <c r="A508" s="89"/>
      <c r="B508" s="89"/>
      <c r="C508" s="107"/>
    </row>
    <row r="509" spans="1:3" x14ac:dyDescent="0.3">
      <c r="A509" s="89"/>
      <c r="B509" s="89"/>
      <c r="C509" s="107"/>
    </row>
    <row r="510" spans="1:3" x14ac:dyDescent="0.3">
      <c r="A510" s="89"/>
      <c r="B510" s="89"/>
      <c r="C510" s="107"/>
    </row>
    <row r="511" spans="1:3" x14ac:dyDescent="0.3">
      <c r="A511" s="89"/>
      <c r="B511" s="89"/>
      <c r="C511" s="107"/>
    </row>
    <row r="512" spans="1:3" x14ac:dyDescent="0.3">
      <c r="A512" s="89"/>
      <c r="B512" s="89"/>
      <c r="C512" s="107"/>
    </row>
    <row r="513" spans="1:3" x14ac:dyDescent="0.3">
      <c r="A513" s="89"/>
      <c r="B513" s="89"/>
      <c r="C513" s="107"/>
    </row>
    <row r="514" spans="1:3" x14ac:dyDescent="0.3">
      <c r="A514" s="89"/>
      <c r="B514" s="89"/>
      <c r="C514" s="107"/>
    </row>
    <row r="515" spans="1:3" x14ac:dyDescent="0.3">
      <c r="A515" s="89"/>
      <c r="B515" s="89"/>
      <c r="C515" s="107"/>
    </row>
    <row r="516" spans="1:3" x14ac:dyDescent="0.3">
      <c r="A516" s="89"/>
      <c r="B516" s="89"/>
      <c r="C516" s="107"/>
    </row>
    <row r="517" spans="1:3" x14ac:dyDescent="0.3">
      <c r="A517" s="89"/>
      <c r="B517" s="89"/>
      <c r="C517" s="107"/>
    </row>
    <row r="518" spans="1:3" x14ac:dyDescent="0.3">
      <c r="A518" s="89"/>
      <c r="B518" s="89"/>
      <c r="C518" s="107"/>
    </row>
    <row r="519" spans="1:3" x14ac:dyDescent="0.3">
      <c r="A519" s="89"/>
      <c r="B519" s="89"/>
      <c r="C519" s="107"/>
    </row>
    <row r="520" spans="1:3" x14ac:dyDescent="0.3">
      <c r="A520" s="89"/>
      <c r="B520" s="89"/>
      <c r="C520" s="107"/>
    </row>
    <row r="521" spans="1:3" x14ac:dyDescent="0.3">
      <c r="A521" s="89"/>
      <c r="B521" s="89"/>
      <c r="C521" s="107"/>
    </row>
    <row r="522" spans="1:3" x14ac:dyDescent="0.3">
      <c r="A522" s="89"/>
      <c r="B522" s="89"/>
      <c r="C522" s="107"/>
    </row>
    <row r="523" spans="1:3" x14ac:dyDescent="0.3">
      <c r="A523" s="89"/>
      <c r="B523" s="89"/>
      <c r="C523" s="107"/>
    </row>
    <row r="524" spans="1:3" x14ac:dyDescent="0.3">
      <c r="A524" s="89"/>
      <c r="B524" s="89"/>
      <c r="C524" s="107"/>
    </row>
    <row r="525" spans="1:3" x14ac:dyDescent="0.3">
      <c r="A525" s="89"/>
      <c r="B525" s="89"/>
      <c r="C525" s="107"/>
    </row>
    <row r="526" spans="1:3" x14ac:dyDescent="0.3">
      <c r="A526" s="89"/>
      <c r="B526" s="89"/>
      <c r="C526" s="107"/>
    </row>
    <row r="527" spans="1:3" x14ac:dyDescent="0.3">
      <c r="A527" s="89"/>
      <c r="B527" s="89"/>
      <c r="C527" s="107"/>
    </row>
    <row r="528" spans="1:3" x14ac:dyDescent="0.3">
      <c r="A528" s="89"/>
      <c r="B528" s="89"/>
      <c r="C528" s="107"/>
    </row>
    <row r="529" spans="1:3" x14ac:dyDescent="0.3">
      <c r="A529" s="89"/>
      <c r="B529" s="89"/>
      <c r="C529" s="107"/>
    </row>
    <row r="530" spans="1:3" x14ac:dyDescent="0.3">
      <c r="A530" s="89"/>
      <c r="B530" s="89"/>
      <c r="C530" s="107"/>
    </row>
    <row r="531" spans="1:3" x14ac:dyDescent="0.3">
      <c r="A531" s="89"/>
      <c r="B531" s="89"/>
      <c r="C531" s="107"/>
    </row>
    <row r="532" spans="1:3" x14ac:dyDescent="0.3">
      <c r="A532" s="89"/>
      <c r="B532" s="89"/>
      <c r="C532" s="107"/>
    </row>
    <row r="533" spans="1:3" x14ac:dyDescent="0.3">
      <c r="A533" s="89"/>
      <c r="B533" s="89"/>
      <c r="C533" s="107"/>
    </row>
    <row r="534" spans="1:3" x14ac:dyDescent="0.3">
      <c r="A534" s="89"/>
      <c r="B534" s="89"/>
      <c r="C534" s="107"/>
    </row>
    <row r="535" spans="1:3" x14ac:dyDescent="0.3">
      <c r="A535" s="89"/>
      <c r="B535" s="89"/>
      <c r="C535" s="107"/>
    </row>
    <row r="536" spans="1:3" x14ac:dyDescent="0.3">
      <c r="A536" s="89"/>
      <c r="B536" s="89"/>
      <c r="C536" s="107"/>
    </row>
    <row r="537" spans="1:3" x14ac:dyDescent="0.3">
      <c r="A537" s="89"/>
      <c r="B537" s="89"/>
      <c r="C537" s="107"/>
    </row>
    <row r="538" spans="1:3" x14ac:dyDescent="0.3">
      <c r="A538" s="89"/>
      <c r="B538" s="89"/>
      <c r="C538" s="107"/>
    </row>
    <row r="539" spans="1:3" x14ac:dyDescent="0.3">
      <c r="A539" s="89"/>
      <c r="B539" s="89"/>
      <c r="C539" s="107"/>
    </row>
    <row r="540" spans="1:3" x14ac:dyDescent="0.3">
      <c r="A540" s="89"/>
      <c r="B540" s="89"/>
      <c r="C540" s="107"/>
    </row>
    <row r="541" spans="1:3" x14ac:dyDescent="0.3">
      <c r="A541" s="89"/>
      <c r="B541" s="89"/>
      <c r="C541" s="107"/>
    </row>
    <row r="542" spans="1:3" x14ac:dyDescent="0.3">
      <c r="A542" s="89"/>
      <c r="B542" s="89"/>
      <c r="C542" s="107"/>
    </row>
    <row r="543" spans="1:3" x14ac:dyDescent="0.3">
      <c r="A543" s="89"/>
      <c r="B543" s="89"/>
      <c r="C543" s="107"/>
    </row>
    <row r="544" spans="1:3" x14ac:dyDescent="0.3">
      <c r="A544" s="89"/>
      <c r="B544" s="89"/>
      <c r="C544" s="107"/>
    </row>
    <row r="545" spans="1:3" x14ac:dyDescent="0.3">
      <c r="A545" s="89"/>
      <c r="B545" s="89"/>
      <c r="C545" s="107"/>
    </row>
    <row r="546" spans="1:3" x14ac:dyDescent="0.3">
      <c r="A546" s="89"/>
      <c r="B546" s="89"/>
      <c r="C546" s="107"/>
    </row>
    <row r="547" spans="1:3" x14ac:dyDescent="0.3">
      <c r="A547" s="89"/>
      <c r="B547" s="89"/>
      <c r="C547" s="107"/>
    </row>
    <row r="548" spans="1:3" x14ac:dyDescent="0.3">
      <c r="A548" s="89"/>
      <c r="B548" s="89"/>
      <c r="C548" s="107"/>
    </row>
    <row r="549" spans="1:3" x14ac:dyDescent="0.3">
      <c r="A549" s="89"/>
      <c r="B549" s="89"/>
      <c r="C549" s="107"/>
    </row>
    <row r="550" spans="1:3" x14ac:dyDescent="0.3">
      <c r="A550" s="89"/>
      <c r="B550" s="89"/>
      <c r="C550" s="107"/>
    </row>
    <row r="551" spans="1:3" x14ac:dyDescent="0.3">
      <c r="A551" s="89"/>
      <c r="B551" s="89"/>
      <c r="C551" s="107"/>
    </row>
    <row r="552" spans="1:3" x14ac:dyDescent="0.3">
      <c r="A552" s="89"/>
      <c r="B552" s="89"/>
      <c r="C552" s="107"/>
    </row>
    <row r="553" spans="1:3" x14ac:dyDescent="0.3">
      <c r="A553" s="89"/>
      <c r="B553" s="89"/>
      <c r="C553" s="107"/>
    </row>
    <row r="554" spans="1:3" x14ac:dyDescent="0.3">
      <c r="A554" s="89"/>
      <c r="B554" s="89"/>
      <c r="C554" s="107"/>
    </row>
    <row r="555" spans="1:3" x14ac:dyDescent="0.3">
      <c r="A555" s="89"/>
      <c r="B555" s="89"/>
      <c r="C555" s="107"/>
    </row>
    <row r="556" spans="1:3" x14ac:dyDescent="0.3">
      <c r="A556" s="89"/>
      <c r="B556" s="89"/>
      <c r="C556" s="107"/>
    </row>
    <row r="557" spans="1:3" x14ac:dyDescent="0.3">
      <c r="A557" s="89"/>
      <c r="B557" s="89"/>
      <c r="C557" s="107"/>
    </row>
    <row r="558" spans="1:3" x14ac:dyDescent="0.3">
      <c r="A558" s="89"/>
      <c r="B558" s="89"/>
      <c r="C558" s="107"/>
    </row>
    <row r="559" spans="1:3" x14ac:dyDescent="0.3">
      <c r="A559" s="89"/>
      <c r="B559" s="89"/>
      <c r="C559" s="107"/>
    </row>
    <row r="560" spans="1:3" x14ac:dyDescent="0.3">
      <c r="A560" s="89"/>
      <c r="B560" s="89"/>
      <c r="C560" s="107"/>
    </row>
    <row r="561" spans="1:3" x14ac:dyDescent="0.3">
      <c r="A561" s="89"/>
      <c r="B561" s="89"/>
      <c r="C561" s="107"/>
    </row>
    <row r="562" spans="1:3" x14ac:dyDescent="0.3">
      <c r="A562" s="89"/>
      <c r="B562" s="89"/>
      <c r="C562" s="107"/>
    </row>
    <row r="563" spans="1:3" x14ac:dyDescent="0.3">
      <c r="A563" s="89"/>
      <c r="B563" s="89"/>
      <c r="C563" s="107"/>
    </row>
    <row r="564" spans="1:3" x14ac:dyDescent="0.3">
      <c r="A564" s="89"/>
      <c r="B564" s="89"/>
      <c r="C564" s="107"/>
    </row>
    <row r="565" spans="1:3" x14ac:dyDescent="0.3">
      <c r="A565" s="89"/>
      <c r="B565" s="89"/>
      <c r="C565" s="107"/>
    </row>
    <row r="566" spans="1:3" x14ac:dyDescent="0.3">
      <c r="A566" s="89"/>
      <c r="B566" s="89"/>
      <c r="C566" s="107"/>
    </row>
    <row r="567" spans="1:3" x14ac:dyDescent="0.3">
      <c r="A567" s="89"/>
      <c r="B567" s="89"/>
      <c r="C567" s="107"/>
    </row>
    <row r="568" spans="1:3" x14ac:dyDescent="0.3">
      <c r="A568" s="89"/>
      <c r="B568" s="89"/>
      <c r="C568" s="107"/>
    </row>
    <row r="569" spans="1:3" x14ac:dyDescent="0.3">
      <c r="A569" s="89"/>
      <c r="B569" s="89"/>
      <c r="C569" s="107"/>
    </row>
    <row r="570" spans="1:3" x14ac:dyDescent="0.3">
      <c r="A570" s="89"/>
      <c r="B570" s="89"/>
      <c r="C570" s="107"/>
    </row>
    <row r="571" spans="1:3" x14ac:dyDescent="0.3">
      <c r="A571" s="89"/>
      <c r="B571" s="89"/>
      <c r="C571" s="107"/>
    </row>
    <row r="572" spans="1:3" x14ac:dyDescent="0.3">
      <c r="A572" s="89"/>
      <c r="B572" s="89"/>
      <c r="C572" s="107"/>
    </row>
    <row r="573" spans="1:3" x14ac:dyDescent="0.3">
      <c r="A573" s="89"/>
      <c r="B573" s="89"/>
      <c r="C573" s="107"/>
    </row>
    <row r="574" spans="1:3" x14ac:dyDescent="0.3">
      <c r="A574" s="89"/>
      <c r="B574" s="89"/>
      <c r="C574" s="107"/>
    </row>
    <row r="575" spans="1:3" x14ac:dyDescent="0.3">
      <c r="A575" s="89"/>
      <c r="B575" s="89"/>
      <c r="C575" s="107"/>
    </row>
    <row r="576" spans="1:3" x14ac:dyDescent="0.3">
      <c r="A576" s="89"/>
      <c r="B576" s="89"/>
      <c r="C576" s="107"/>
    </row>
    <row r="577" spans="1:3" x14ac:dyDescent="0.3">
      <c r="A577" s="89"/>
      <c r="B577" s="89"/>
      <c r="C577" s="107"/>
    </row>
    <row r="578" spans="1:3" x14ac:dyDescent="0.3">
      <c r="A578" s="89"/>
      <c r="B578" s="89"/>
      <c r="C578" s="107"/>
    </row>
    <row r="579" spans="1:3" x14ac:dyDescent="0.3">
      <c r="A579" s="89"/>
      <c r="B579" s="89"/>
      <c r="C579" s="107"/>
    </row>
    <row r="580" spans="1:3" x14ac:dyDescent="0.3">
      <c r="A580" s="89"/>
      <c r="B580" s="89"/>
      <c r="C580" s="107"/>
    </row>
    <row r="581" spans="1:3" x14ac:dyDescent="0.3">
      <c r="A581" s="89"/>
      <c r="B581" s="89"/>
      <c r="C581" s="107"/>
    </row>
    <row r="582" spans="1:3" x14ac:dyDescent="0.3">
      <c r="A582" s="89"/>
      <c r="B582" s="89"/>
      <c r="C582" s="107"/>
    </row>
    <row r="583" spans="1:3" x14ac:dyDescent="0.3">
      <c r="A583" s="89"/>
      <c r="B583" s="89"/>
      <c r="C583" s="107"/>
    </row>
    <row r="584" spans="1:3" x14ac:dyDescent="0.3">
      <c r="A584" s="89"/>
      <c r="B584" s="89"/>
      <c r="C584" s="107"/>
    </row>
    <row r="585" spans="1:3" x14ac:dyDescent="0.3">
      <c r="A585" s="89"/>
      <c r="B585" s="89"/>
      <c r="C585" s="107"/>
    </row>
    <row r="586" spans="1:3" x14ac:dyDescent="0.3">
      <c r="A586" s="89"/>
      <c r="B586" s="89"/>
      <c r="C586" s="107"/>
    </row>
    <row r="587" spans="1:3" x14ac:dyDescent="0.3">
      <c r="A587" s="89"/>
      <c r="B587" s="89"/>
      <c r="C587" s="107"/>
    </row>
    <row r="588" spans="1:3" x14ac:dyDescent="0.3">
      <c r="A588" s="89"/>
      <c r="B588" s="89"/>
      <c r="C588" s="107"/>
    </row>
    <row r="589" spans="1:3" x14ac:dyDescent="0.3">
      <c r="A589" s="89"/>
      <c r="B589" s="89"/>
      <c r="C589" s="107"/>
    </row>
    <row r="590" spans="1:3" x14ac:dyDescent="0.3">
      <c r="A590" s="89"/>
      <c r="B590" s="89"/>
      <c r="C590" s="107"/>
    </row>
    <row r="591" spans="1:3" x14ac:dyDescent="0.3">
      <c r="A591" s="89"/>
      <c r="B591" s="89"/>
      <c r="C591" s="107"/>
    </row>
    <row r="592" spans="1:3" x14ac:dyDescent="0.3">
      <c r="A592" s="89"/>
      <c r="B592" s="89"/>
      <c r="C592" s="107"/>
    </row>
    <row r="593" spans="1:3" x14ac:dyDescent="0.3">
      <c r="A593" s="89"/>
      <c r="B593" s="89"/>
      <c r="C593" s="107"/>
    </row>
    <row r="594" spans="1:3" x14ac:dyDescent="0.3">
      <c r="A594" s="89"/>
      <c r="B594" s="89"/>
      <c r="C594" s="107"/>
    </row>
    <row r="595" spans="1:3" x14ac:dyDescent="0.3">
      <c r="A595" s="89"/>
      <c r="B595" s="89"/>
      <c r="C595" s="107"/>
    </row>
    <row r="596" spans="1:3" x14ac:dyDescent="0.3">
      <c r="C596" s="90"/>
    </row>
    <row r="597" spans="1:3" x14ac:dyDescent="0.3">
      <c r="C597" s="90"/>
    </row>
    <row r="598" spans="1:3" x14ac:dyDescent="0.3">
      <c r="C598" s="90"/>
    </row>
    <row r="599" spans="1:3" x14ac:dyDescent="0.3">
      <c r="C599" s="90"/>
    </row>
    <row r="600" spans="1:3" x14ac:dyDescent="0.3">
      <c r="C600" s="90"/>
    </row>
    <row r="601" spans="1:3" x14ac:dyDescent="0.3">
      <c r="C601" s="90"/>
    </row>
    <row r="602" spans="1:3" x14ac:dyDescent="0.3">
      <c r="C602" s="90"/>
    </row>
    <row r="603" spans="1:3" x14ac:dyDescent="0.3">
      <c r="C603" s="90"/>
    </row>
    <row r="604" spans="1:3" x14ac:dyDescent="0.3">
      <c r="C604" s="90"/>
    </row>
    <row r="605" spans="1:3" x14ac:dyDescent="0.3">
      <c r="C605" s="90"/>
    </row>
    <row r="606" spans="1:3" x14ac:dyDescent="0.3">
      <c r="C606" s="90"/>
    </row>
    <row r="607" spans="1:3" x14ac:dyDescent="0.3">
      <c r="C607" s="90"/>
    </row>
    <row r="608" spans="1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  <row r="1000" spans="3:3" x14ac:dyDescent="0.3">
      <c r="C1000" s="109"/>
    </row>
    <row r="1001" spans="3:3" x14ac:dyDescent="0.3">
      <c r="C1001" s="109"/>
    </row>
    <row r="1002" spans="3:3" x14ac:dyDescent="0.3">
      <c r="C1002" s="109"/>
    </row>
    <row r="1003" spans="3:3" x14ac:dyDescent="0.3">
      <c r="C1003" s="109"/>
    </row>
    <row r="1004" spans="3:3" x14ac:dyDescent="0.3">
      <c r="C1004" s="109"/>
    </row>
    <row r="1005" spans="3:3" x14ac:dyDescent="0.3">
      <c r="C1005" s="109"/>
    </row>
    <row r="1006" spans="3:3" x14ac:dyDescent="0.3">
      <c r="C1006" s="109"/>
    </row>
    <row r="1007" spans="3:3" x14ac:dyDescent="0.3">
      <c r="C1007" s="109"/>
    </row>
    <row r="1008" spans="3:3" x14ac:dyDescent="0.3">
      <c r="C1008" s="109"/>
    </row>
    <row r="1009" spans="3:3" x14ac:dyDescent="0.3">
      <c r="C1009" s="109"/>
    </row>
    <row r="1010" spans="3:3" x14ac:dyDescent="0.3">
      <c r="C1010" s="109"/>
    </row>
    <row r="1011" spans="3:3" x14ac:dyDescent="0.3">
      <c r="C1011" s="109"/>
    </row>
    <row r="1012" spans="3:3" x14ac:dyDescent="0.3">
      <c r="C1012" s="109"/>
    </row>
    <row r="1013" spans="3:3" x14ac:dyDescent="0.3">
      <c r="C1013" s="109"/>
    </row>
    <row r="1014" spans="3:3" x14ac:dyDescent="0.3">
      <c r="C1014" s="109"/>
    </row>
    <row r="1015" spans="3:3" x14ac:dyDescent="0.3">
      <c r="C1015" s="109"/>
    </row>
    <row r="1016" spans="3:3" x14ac:dyDescent="0.3">
      <c r="C1016" s="109"/>
    </row>
    <row r="1017" spans="3:3" x14ac:dyDescent="0.3">
      <c r="C1017" s="109"/>
    </row>
    <row r="1018" spans="3:3" x14ac:dyDescent="0.3">
      <c r="C1018" s="109"/>
    </row>
    <row r="1019" spans="3:3" x14ac:dyDescent="0.3">
      <c r="C1019" s="109"/>
    </row>
    <row r="1020" spans="3:3" x14ac:dyDescent="0.3">
      <c r="C1020" s="109"/>
    </row>
    <row r="1021" spans="3:3" x14ac:dyDescent="0.3">
      <c r="C1021" s="109"/>
    </row>
    <row r="1022" spans="3:3" x14ac:dyDescent="0.3">
      <c r="C1022" s="109"/>
    </row>
    <row r="1023" spans="3:3" x14ac:dyDescent="0.3">
      <c r="C1023" s="109"/>
    </row>
    <row r="1024" spans="3:3" x14ac:dyDescent="0.3">
      <c r="C1024" s="109"/>
    </row>
    <row r="1025" spans="3:3" x14ac:dyDescent="0.3">
      <c r="C1025" s="109"/>
    </row>
    <row r="1026" spans="3:3" x14ac:dyDescent="0.3">
      <c r="C1026" s="109"/>
    </row>
    <row r="1027" spans="3:3" x14ac:dyDescent="0.3">
      <c r="C1027" s="109"/>
    </row>
    <row r="1028" spans="3:3" x14ac:dyDescent="0.3">
      <c r="C1028" s="109"/>
    </row>
    <row r="1029" spans="3:3" x14ac:dyDescent="0.3">
      <c r="C1029" s="109"/>
    </row>
    <row r="1030" spans="3:3" x14ac:dyDescent="0.3">
      <c r="C1030" s="109"/>
    </row>
    <row r="1031" spans="3:3" x14ac:dyDescent="0.3">
      <c r="C1031" s="109"/>
    </row>
    <row r="1032" spans="3:3" x14ac:dyDescent="0.3">
      <c r="C1032" s="109"/>
    </row>
    <row r="1033" spans="3:3" x14ac:dyDescent="0.3">
      <c r="C1033" s="109"/>
    </row>
    <row r="1034" spans="3:3" x14ac:dyDescent="0.3">
      <c r="C1034" s="109"/>
    </row>
    <row r="1035" spans="3:3" x14ac:dyDescent="0.3">
      <c r="C1035" s="109"/>
    </row>
    <row r="1036" spans="3:3" x14ac:dyDescent="0.3">
      <c r="C1036" s="109"/>
    </row>
    <row r="1037" spans="3:3" x14ac:dyDescent="0.3">
      <c r="C1037" s="109"/>
    </row>
    <row r="1038" spans="3:3" x14ac:dyDescent="0.3">
      <c r="C1038" s="109"/>
    </row>
    <row r="1039" spans="3:3" x14ac:dyDescent="0.3">
      <c r="C1039" s="109"/>
    </row>
    <row r="1040" spans="3:3" x14ac:dyDescent="0.3">
      <c r="C1040" s="109"/>
    </row>
    <row r="1041" spans="3:3" x14ac:dyDescent="0.3">
      <c r="C1041" s="109"/>
    </row>
    <row r="1042" spans="3:3" x14ac:dyDescent="0.3">
      <c r="C1042" s="109"/>
    </row>
    <row r="1043" spans="3:3" x14ac:dyDescent="0.3">
      <c r="C1043" s="109"/>
    </row>
    <row r="1044" spans="3:3" x14ac:dyDescent="0.3">
      <c r="C1044" s="109"/>
    </row>
    <row r="1045" spans="3:3" x14ac:dyDescent="0.3">
      <c r="C1045" s="109"/>
    </row>
    <row r="1046" spans="3:3" x14ac:dyDescent="0.3">
      <c r="C1046" s="109"/>
    </row>
    <row r="1047" spans="3:3" x14ac:dyDescent="0.3">
      <c r="C1047" s="109"/>
    </row>
    <row r="1048" spans="3:3" x14ac:dyDescent="0.3">
      <c r="C1048" s="109"/>
    </row>
    <row r="1049" spans="3:3" x14ac:dyDescent="0.3">
      <c r="C1049" s="109"/>
    </row>
    <row r="1050" spans="3:3" x14ac:dyDescent="0.3">
      <c r="C1050" s="109"/>
    </row>
    <row r="1051" spans="3:3" x14ac:dyDescent="0.3">
      <c r="C1051" s="109"/>
    </row>
    <row r="1052" spans="3:3" x14ac:dyDescent="0.3">
      <c r="C1052" s="109"/>
    </row>
    <row r="1053" spans="3:3" x14ac:dyDescent="0.3">
      <c r="C1053" s="109"/>
    </row>
    <row r="1054" spans="3:3" x14ac:dyDescent="0.3">
      <c r="C1054" s="109"/>
    </row>
    <row r="1055" spans="3:3" x14ac:dyDescent="0.3">
      <c r="C1055" s="109"/>
    </row>
    <row r="1056" spans="3:3" x14ac:dyDescent="0.3">
      <c r="C1056" s="109"/>
    </row>
    <row r="1057" spans="3:3" x14ac:dyDescent="0.3">
      <c r="C1057" s="109"/>
    </row>
    <row r="1058" spans="3:3" x14ac:dyDescent="0.3">
      <c r="C1058" s="109"/>
    </row>
    <row r="1059" spans="3:3" x14ac:dyDescent="0.3">
      <c r="C1059" s="109"/>
    </row>
    <row r="1060" spans="3:3" x14ac:dyDescent="0.3">
      <c r="C1060" s="109"/>
    </row>
    <row r="1061" spans="3:3" x14ac:dyDescent="0.3">
      <c r="C1061" s="109"/>
    </row>
    <row r="1062" spans="3:3" x14ac:dyDescent="0.3">
      <c r="C1062" s="109"/>
    </row>
    <row r="1063" spans="3:3" x14ac:dyDescent="0.3">
      <c r="C1063" s="109"/>
    </row>
    <row r="1064" spans="3:3" x14ac:dyDescent="0.3">
      <c r="C1064" s="109"/>
    </row>
    <row r="1065" spans="3:3" x14ac:dyDescent="0.3">
      <c r="C1065" s="109"/>
    </row>
    <row r="1066" spans="3:3" x14ac:dyDescent="0.3">
      <c r="C1066" s="109"/>
    </row>
    <row r="1067" spans="3:3" x14ac:dyDescent="0.3">
      <c r="C1067" s="109"/>
    </row>
    <row r="1068" spans="3:3" x14ac:dyDescent="0.3">
      <c r="C1068" s="109"/>
    </row>
    <row r="1069" spans="3:3" x14ac:dyDescent="0.3">
      <c r="C1069" s="109"/>
    </row>
    <row r="1070" spans="3:3" x14ac:dyDescent="0.3">
      <c r="C1070" s="109"/>
    </row>
    <row r="1071" spans="3:3" x14ac:dyDescent="0.3">
      <c r="C1071" s="109"/>
    </row>
    <row r="1072" spans="3:3" x14ac:dyDescent="0.3">
      <c r="C1072" s="109"/>
    </row>
    <row r="1073" spans="3:3" x14ac:dyDescent="0.3">
      <c r="C1073" s="109"/>
    </row>
    <row r="1074" spans="3:3" x14ac:dyDescent="0.3">
      <c r="C1074" s="109"/>
    </row>
    <row r="1075" spans="3:3" x14ac:dyDescent="0.3">
      <c r="C1075" s="109"/>
    </row>
    <row r="1076" spans="3:3" x14ac:dyDescent="0.3">
      <c r="C1076" s="109"/>
    </row>
    <row r="1077" spans="3:3" x14ac:dyDescent="0.3">
      <c r="C1077" s="109"/>
    </row>
    <row r="1078" spans="3:3" x14ac:dyDescent="0.3">
      <c r="C1078" s="109"/>
    </row>
    <row r="1079" spans="3:3" x14ac:dyDescent="0.3">
      <c r="C1079" s="109"/>
    </row>
    <row r="1080" spans="3:3" x14ac:dyDescent="0.3">
      <c r="C1080" s="109"/>
    </row>
    <row r="1081" spans="3:3" x14ac:dyDescent="0.3">
      <c r="C1081" s="109"/>
    </row>
    <row r="1082" spans="3:3" x14ac:dyDescent="0.3">
      <c r="C1082" s="109"/>
    </row>
    <row r="1083" spans="3:3" x14ac:dyDescent="0.3">
      <c r="C1083" s="109"/>
    </row>
    <row r="1084" spans="3:3" x14ac:dyDescent="0.3">
      <c r="C1084" s="109"/>
    </row>
    <row r="1085" spans="3:3" x14ac:dyDescent="0.3">
      <c r="C1085" s="109"/>
    </row>
    <row r="1086" spans="3:3" x14ac:dyDescent="0.3">
      <c r="C1086" s="109"/>
    </row>
    <row r="1087" spans="3:3" x14ac:dyDescent="0.3">
      <c r="C1087" s="109"/>
    </row>
    <row r="1088" spans="3:3" x14ac:dyDescent="0.3">
      <c r="C1088" s="109"/>
    </row>
    <row r="1089" spans="3:3" x14ac:dyDescent="0.3">
      <c r="C1089" s="109"/>
    </row>
    <row r="1090" spans="3:3" x14ac:dyDescent="0.3">
      <c r="C1090" s="109"/>
    </row>
    <row r="1091" spans="3:3" x14ac:dyDescent="0.3">
      <c r="C1091" s="109"/>
    </row>
    <row r="1092" spans="3:3" x14ac:dyDescent="0.3">
      <c r="C1092" s="109"/>
    </row>
    <row r="1093" spans="3:3" x14ac:dyDescent="0.3">
      <c r="C1093" s="109"/>
    </row>
    <row r="1094" spans="3:3" x14ac:dyDescent="0.3">
      <c r="C1094" s="109"/>
    </row>
    <row r="1095" spans="3:3" x14ac:dyDescent="0.3">
      <c r="C1095" s="109"/>
    </row>
    <row r="1096" spans="3:3" x14ac:dyDescent="0.3">
      <c r="C1096" s="109"/>
    </row>
    <row r="1097" spans="3:3" x14ac:dyDescent="0.3">
      <c r="C1097" s="109"/>
    </row>
    <row r="1098" spans="3:3" x14ac:dyDescent="0.3">
      <c r="C1098" s="109"/>
    </row>
    <row r="1099" spans="3:3" x14ac:dyDescent="0.3">
      <c r="C1099" s="109"/>
    </row>
    <row r="1100" spans="3:3" x14ac:dyDescent="0.3">
      <c r="C1100" s="109"/>
    </row>
    <row r="1101" spans="3:3" x14ac:dyDescent="0.3">
      <c r="C1101" s="109"/>
    </row>
    <row r="1102" spans="3:3" x14ac:dyDescent="0.3">
      <c r="C1102" s="109"/>
    </row>
    <row r="1103" spans="3:3" x14ac:dyDescent="0.3">
      <c r="C1103" s="109"/>
    </row>
    <row r="1104" spans="3:3" x14ac:dyDescent="0.3">
      <c r="C1104" s="109"/>
    </row>
    <row r="1105" spans="3:3" x14ac:dyDescent="0.3">
      <c r="C1105" s="109"/>
    </row>
    <row r="1106" spans="3:3" x14ac:dyDescent="0.3">
      <c r="C1106" s="109"/>
    </row>
    <row r="1107" spans="3:3" x14ac:dyDescent="0.3">
      <c r="C1107" s="109"/>
    </row>
    <row r="1108" spans="3:3" x14ac:dyDescent="0.3">
      <c r="C1108" s="109"/>
    </row>
    <row r="1109" spans="3:3" x14ac:dyDescent="0.3">
      <c r="C1109" s="109"/>
    </row>
    <row r="1110" spans="3:3" x14ac:dyDescent="0.3">
      <c r="C1110" s="109"/>
    </row>
    <row r="1111" spans="3:3" x14ac:dyDescent="0.3">
      <c r="C1111" s="109"/>
    </row>
    <row r="1112" spans="3:3" x14ac:dyDescent="0.3">
      <c r="C1112" s="109"/>
    </row>
    <row r="1113" spans="3:3" x14ac:dyDescent="0.3">
      <c r="C1113" s="109"/>
    </row>
    <row r="1114" spans="3:3" x14ac:dyDescent="0.3">
      <c r="C1114" s="109"/>
    </row>
    <row r="1115" spans="3:3" x14ac:dyDescent="0.3">
      <c r="C1115" s="109"/>
    </row>
    <row r="1116" spans="3:3" x14ac:dyDescent="0.3">
      <c r="C1116" s="109"/>
    </row>
    <row r="1117" spans="3:3" x14ac:dyDescent="0.3">
      <c r="C1117" s="109"/>
    </row>
    <row r="1118" spans="3:3" x14ac:dyDescent="0.3">
      <c r="C1118" s="109"/>
    </row>
    <row r="1119" spans="3:3" x14ac:dyDescent="0.3">
      <c r="C1119" s="109"/>
    </row>
    <row r="1120" spans="3:3" x14ac:dyDescent="0.3">
      <c r="C1120" s="109"/>
    </row>
    <row r="1121" spans="3:3" x14ac:dyDescent="0.3">
      <c r="C1121" s="109"/>
    </row>
    <row r="1122" spans="3:3" x14ac:dyDescent="0.3">
      <c r="C1122" s="109"/>
    </row>
    <row r="1123" spans="3:3" x14ac:dyDescent="0.3">
      <c r="C1123" s="109"/>
    </row>
    <row r="1124" spans="3:3" x14ac:dyDescent="0.3">
      <c r="C1124" s="109"/>
    </row>
    <row r="1125" spans="3:3" x14ac:dyDescent="0.3">
      <c r="C1125" s="109"/>
    </row>
    <row r="1126" spans="3:3" x14ac:dyDescent="0.3">
      <c r="C1126" s="109"/>
    </row>
    <row r="1127" spans="3:3" x14ac:dyDescent="0.3">
      <c r="C1127" s="109"/>
    </row>
    <row r="1128" spans="3:3" x14ac:dyDescent="0.3">
      <c r="C1128" s="109"/>
    </row>
    <row r="1129" spans="3:3" x14ac:dyDescent="0.3">
      <c r="C1129" s="109"/>
    </row>
    <row r="1130" spans="3:3" x14ac:dyDescent="0.3">
      <c r="C1130" s="109"/>
    </row>
    <row r="1131" spans="3:3" x14ac:dyDescent="0.3">
      <c r="C1131" s="109"/>
    </row>
    <row r="1132" spans="3:3" x14ac:dyDescent="0.3">
      <c r="C1132" s="109"/>
    </row>
    <row r="1133" spans="3:3" x14ac:dyDescent="0.3">
      <c r="C1133" s="109"/>
    </row>
    <row r="1134" spans="3:3" x14ac:dyDescent="0.3">
      <c r="C1134" s="109"/>
    </row>
    <row r="1135" spans="3:3" x14ac:dyDescent="0.3">
      <c r="C1135" s="109"/>
    </row>
    <row r="1136" spans="3:3" x14ac:dyDescent="0.3">
      <c r="C1136" s="109"/>
    </row>
    <row r="1137" spans="3:3" x14ac:dyDescent="0.3">
      <c r="C1137" s="109"/>
    </row>
    <row r="1138" spans="3:3" x14ac:dyDescent="0.3">
      <c r="C1138" s="109"/>
    </row>
    <row r="1139" spans="3:3" x14ac:dyDescent="0.3">
      <c r="C1139" s="109"/>
    </row>
    <row r="1140" spans="3:3" x14ac:dyDescent="0.3">
      <c r="C1140" s="109"/>
    </row>
    <row r="1141" spans="3:3" x14ac:dyDescent="0.3">
      <c r="C1141" s="109"/>
    </row>
    <row r="1142" spans="3:3" x14ac:dyDescent="0.3">
      <c r="C1142" s="109"/>
    </row>
    <row r="1143" spans="3:3" x14ac:dyDescent="0.3">
      <c r="C1143" s="109"/>
    </row>
    <row r="1144" spans="3:3" x14ac:dyDescent="0.3">
      <c r="C1144" s="109"/>
    </row>
    <row r="1145" spans="3:3" x14ac:dyDescent="0.3">
      <c r="C1145" s="109"/>
    </row>
    <row r="1146" spans="3:3" x14ac:dyDescent="0.3">
      <c r="C1146" s="109"/>
    </row>
    <row r="1147" spans="3:3" x14ac:dyDescent="0.3">
      <c r="C1147" s="109"/>
    </row>
    <row r="1148" spans="3:3" x14ac:dyDescent="0.3">
      <c r="C1148" s="109"/>
    </row>
    <row r="1149" spans="3:3" x14ac:dyDescent="0.3">
      <c r="C1149" s="109"/>
    </row>
    <row r="1150" spans="3:3" x14ac:dyDescent="0.3">
      <c r="C1150" s="109"/>
    </row>
    <row r="1151" spans="3:3" x14ac:dyDescent="0.3">
      <c r="C1151" s="109"/>
    </row>
    <row r="1152" spans="3:3" x14ac:dyDescent="0.3">
      <c r="C1152" s="109"/>
    </row>
    <row r="1153" spans="3:3" x14ac:dyDescent="0.3">
      <c r="C1153" s="109"/>
    </row>
    <row r="1154" spans="3:3" x14ac:dyDescent="0.3">
      <c r="C1154" s="109"/>
    </row>
    <row r="1155" spans="3:3" x14ac:dyDescent="0.3">
      <c r="C1155" s="109"/>
    </row>
    <row r="1156" spans="3:3" x14ac:dyDescent="0.3">
      <c r="C1156" s="109"/>
    </row>
    <row r="1157" spans="3:3" x14ac:dyDescent="0.3">
      <c r="C1157" s="109"/>
    </row>
    <row r="1158" spans="3:3" x14ac:dyDescent="0.3">
      <c r="C1158" s="109"/>
    </row>
    <row r="1159" spans="3:3" x14ac:dyDescent="0.3">
      <c r="C1159" s="109"/>
    </row>
    <row r="1160" spans="3:3" x14ac:dyDescent="0.3">
      <c r="C1160" s="109"/>
    </row>
    <row r="1161" spans="3:3" x14ac:dyDescent="0.3">
      <c r="C1161" s="109"/>
    </row>
    <row r="1162" spans="3:3" x14ac:dyDescent="0.3">
      <c r="C1162" s="109"/>
    </row>
    <row r="1163" spans="3:3" x14ac:dyDescent="0.3">
      <c r="C1163" s="109"/>
    </row>
    <row r="1164" spans="3:3" x14ac:dyDescent="0.3">
      <c r="C1164" s="109"/>
    </row>
    <row r="1165" spans="3:3" x14ac:dyDescent="0.3">
      <c r="C1165" s="109"/>
    </row>
    <row r="1166" spans="3:3" x14ac:dyDescent="0.3">
      <c r="C1166" s="109"/>
    </row>
    <row r="1167" spans="3:3" x14ac:dyDescent="0.3">
      <c r="C1167" s="109"/>
    </row>
    <row r="1168" spans="3:3" x14ac:dyDescent="0.3">
      <c r="C1168" s="109"/>
    </row>
    <row r="1169" spans="3:3" x14ac:dyDescent="0.3">
      <c r="C1169" s="109"/>
    </row>
    <row r="1170" spans="3:3" x14ac:dyDescent="0.3">
      <c r="C1170" s="109"/>
    </row>
    <row r="1171" spans="3:3" x14ac:dyDescent="0.3">
      <c r="C1171" s="109"/>
    </row>
    <row r="1172" spans="3:3" x14ac:dyDescent="0.3">
      <c r="C1172" s="109"/>
    </row>
    <row r="1173" spans="3:3" x14ac:dyDescent="0.3">
      <c r="C1173" s="109"/>
    </row>
    <row r="1174" spans="3:3" x14ac:dyDescent="0.3">
      <c r="C1174" s="109"/>
    </row>
    <row r="1175" spans="3:3" x14ac:dyDescent="0.3">
      <c r="C1175" s="109"/>
    </row>
    <row r="1176" spans="3:3" x14ac:dyDescent="0.3">
      <c r="C1176" s="109"/>
    </row>
    <row r="1177" spans="3:3" x14ac:dyDescent="0.3">
      <c r="C1177" s="109"/>
    </row>
    <row r="1178" spans="3:3" x14ac:dyDescent="0.3">
      <c r="C1178" s="109"/>
    </row>
    <row r="1179" spans="3:3" x14ac:dyDescent="0.3">
      <c r="C1179" s="109"/>
    </row>
    <row r="1180" spans="3:3" x14ac:dyDescent="0.3">
      <c r="C1180" s="109"/>
    </row>
    <row r="1181" spans="3:3" x14ac:dyDescent="0.3">
      <c r="C1181" s="109"/>
    </row>
    <row r="1182" spans="3:3" x14ac:dyDescent="0.3">
      <c r="C1182" s="109"/>
    </row>
    <row r="1183" spans="3:3" x14ac:dyDescent="0.3">
      <c r="C1183" s="109"/>
    </row>
    <row r="1184" spans="3:3" x14ac:dyDescent="0.3">
      <c r="C1184" s="109"/>
    </row>
    <row r="1185" spans="3:3" x14ac:dyDescent="0.3">
      <c r="C1185" s="109"/>
    </row>
    <row r="1186" spans="3:3" x14ac:dyDescent="0.3">
      <c r="C1186" s="109"/>
    </row>
    <row r="1187" spans="3:3" x14ac:dyDescent="0.3">
      <c r="C1187" s="109"/>
    </row>
    <row r="1188" spans="3:3" x14ac:dyDescent="0.3">
      <c r="C1188" s="109"/>
    </row>
    <row r="1189" spans="3:3" x14ac:dyDescent="0.3">
      <c r="C1189" s="109"/>
    </row>
    <row r="1190" spans="3:3" x14ac:dyDescent="0.3">
      <c r="C1190" s="109"/>
    </row>
    <row r="1191" spans="3:3" x14ac:dyDescent="0.3">
      <c r="C1191" s="109"/>
    </row>
    <row r="1192" spans="3:3" x14ac:dyDescent="0.3">
      <c r="C1192" s="109"/>
    </row>
    <row r="1193" spans="3:3" x14ac:dyDescent="0.3">
      <c r="C1193" s="109"/>
    </row>
    <row r="1194" spans="3:3" x14ac:dyDescent="0.3">
      <c r="C1194" s="109"/>
    </row>
    <row r="1195" spans="3:3" x14ac:dyDescent="0.3">
      <c r="C1195" s="109"/>
    </row>
    <row r="1196" spans="3:3" x14ac:dyDescent="0.3">
      <c r="C1196" s="109"/>
    </row>
    <row r="1197" spans="3:3" x14ac:dyDescent="0.3">
      <c r="C1197" s="109"/>
    </row>
    <row r="1198" spans="3:3" x14ac:dyDescent="0.3">
      <c r="C1198" s="109"/>
    </row>
    <row r="1199" spans="3:3" x14ac:dyDescent="0.3">
      <c r="C1199" s="109"/>
    </row>
    <row r="1200" spans="3:3" x14ac:dyDescent="0.3">
      <c r="C1200" s="109"/>
    </row>
    <row r="1201" spans="3:3" x14ac:dyDescent="0.3">
      <c r="C1201" s="109"/>
    </row>
    <row r="1202" spans="3:3" x14ac:dyDescent="0.3">
      <c r="C1202" s="109"/>
    </row>
    <row r="1203" spans="3:3" x14ac:dyDescent="0.3">
      <c r="C1203" s="109"/>
    </row>
    <row r="1204" spans="3:3" x14ac:dyDescent="0.3">
      <c r="C1204" s="109"/>
    </row>
    <row r="1205" spans="3:3" x14ac:dyDescent="0.3">
      <c r="C1205" s="109"/>
    </row>
    <row r="1206" spans="3:3" x14ac:dyDescent="0.3">
      <c r="C1206" s="109"/>
    </row>
    <row r="1207" spans="3:3" x14ac:dyDescent="0.3">
      <c r="C1207" s="109"/>
    </row>
    <row r="1208" spans="3:3" x14ac:dyDescent="0.3">
      <c r="C1208" s="109"/>
    </row>
    <row r="1209" spans="3:3" x14ac:dyDescent="0.3">
      <c r="C1209" s="109"/>
    </row>
    <row r="1210" spans="3:3" x14ac:dyDescent="0.3">
      <c r="C1210" s="109"/>
    </row>
    <row r="1211" spans="3:3" x14ac:dyDescent="0.3">
      <c r="C1211" s="109"/>
    </row>
    <row r="1212" spans="3:3" x14ac:dyDescent="0.3">
      <c r="C1212" s="109"/>
    </row>
    <row r="1213" spans="3:3" x14ac:dyDescent="0.3">
      <c r="C1213" s="109"/>
    </row>
    <row r="1214" spans="3:3" x14ac:dyDescent="0.3">
      <c r="C1214" s="109"/>
    </row>
    <row r="1215" spans="3:3" x14ac:dyDescent="0.3">
      <c r="C1215" s="109"/>
    </row>
    <row r="1216" spans="3:3" x14ac:dyDescent="0.3">
      <c r="C1216" s="109"/>
    </row>
    <row r="1217" spans="3:3" x14ac:dyDescent="0.3">
      <c r="C1217" s="109"/>
    </row>
    <row r="1218" spans="3:3" x14ac:dyDescent="0.3">
      <c r="C1218" s="109"/>
    </row>
    <row r="1219" spans="3:3" x14ac:dyDescent="0.3">
      <c r="C1219" s="109"/>
    </row>
    <row r="1220" spans="3:3" x14ac:dyDescent="0.3">
      <c r="C1220" s="109"/>
    </row>
    <row r="1221" spans="3:3" x14ac:dyDescent="0.3">
      <c r="C1221" s="109"/>
    </row>
    <row r="1222" spans="3:3" x14ac:dyDescent="0.3">
      <c r="C1222" s="109"/>
    </row>
    <row r="1223" spans="3:3" x14ac:dyDescent="0.3">
      <c r="C1223" s="109"/>
    </row>
    <row r="1224" spans="3:3" x14ac:dyDescent="0.3">
      <c r="C1224" s="109"/>
    </row>
    <row r="1225" spans="3:3" x14ac:dyDescent="0.3">
      <c r="C1225" s="109"/>
    </row>
    <row r="1226" spans="3:3" x14ac:dyDescent="0.3">
      <c r="C1226" s="109"/>
    </row>
    <row r="1227" spans="3:3" x14ac:dyDescent="0.3">
      <c r="C1227" s="109"/>
    </row>
    <row r="1228" spans="3:3" x14ac:dyDescent="0.3">
      <c r="C1228" s="109"/>
    </row>
    <row r="1229" spans="3:3" x14ac:dyDescent="0.3">
      <c r="C1229" s="109"/>
    </row>
    <row r="1230" spans="3:3" x14ac:dyDescent="0.3">
      <c r="C1230" s="109"/>
    </row>
    <row r="1231" spans="3:3" x14ac:dyDescent="0.3">
      <c r="C1231" s="109"/>
    </row>
    <row r="1232" spans="3:3" x14ac:dyDescent="0.3">
      <c r="C1232" s="109"/>
    </row>
    <row r="1233" spans="3:3" x14ac:dyDescent="0.3">
      <c r="C1233" s="109"/>
    </row>
    <row r="1234" spans="3:3" x14ac:dyDescent="0.3">
      <c r="C1234" s="109"/>
    </row>
    <row r="1235" spans="3:3" x14ac:dyDescent="0.3">
      <c r="C1235" s="109"/>
    </row>
    <row r="1236" spans="3:3" x14ac:dyDescent="0.3">
      <c r="C1236" s="109"/>
    </row>
    <row r="1237" spans="3:3" x14ac:dyDescent="0.3">
      <c r="C1237" s="109"/>
    </row>
    <row r="1238" spans="3:3" x14ac:dyDescent="0.3">
      <c r="C1238" s="109"/>
    </row>
    <row r="1239" spans="3:3" x14ac:dyDescent="0.3">
      <c r="C1239" s="109"/>
    </row>
    <row r="1240" spans="3:3" x14ac:dyDescent="0.3">
      <c r="C1240" s="109"/>
    </row>
    <row r="1241" spans="3:3" x14ac:dyDescent="0.3">
      <c r="C1241" s="109"/>
    </row>
    <row r="1242" spans="3:3" x14ac:dyDescent="0.3">
      <c r="C1242" s="109"/>
    </row>
    <row r="1243" spans="3:3" x14ac:dyDescent="0.3">
      <c r="C1243" s="109"/>
    </row>
    <row r="1244" spans="3:3" x14ac:dyDescent="0.3">
      <c r="C1244" s="109"/>
    </row>
    <row r="1245" spans="3:3" x14ac:dyDescent="0.3">
      <c r="C1245" s="109"/>
    </row>
    <row r="1246" spans="3:3" x14ac:dyDescent="0.3">
      <c r="C1246" s="109"/>
    </row>
    <row r="1247" spans="3:3" x14ac:dyDescent="0.3">
      <c r="C1247" s="109"/>
    </row>
    <row r="1248" spans="3:3" x14ac:dyDescent="0.3">
      <c r="C1248" s="109"/>
    </row>
    <row r="1249" spans="3:3" x14ac:dyDescent="0.3">
      <c r="C1249" s="109"/>
    </row>
    <row r="1250" spans="3:3" x14ac:dyDescent="0.3">
      <c r="C1250" s="109"/>
    </row>
    <row r="1251" spans="3:3" x14ac:dyDescent="0.3">
      <c r="C1251" s="109"/>
    </row>
    <row r="1252" spans="3:3" x14ac:dyDescent="0.3">
      <c r="C1252" s="109"/>
    </row>
    <row r="1253" spans="3:3" x14ac:dyDescent="0.3">
      <c r="C1253" s="109"/>
    </row>
    <row r="1254" spans="3:3" x14ac:dyDescent="0.3">
      <c r="C1254" s="109"/>
    </row>
    <row r="1255" spans="3:3" x14ac:dyDescent="0.3">
      <c r="C1255" s="109"/>
    </row>
    <row r="1256" spans="3:3" x14ac:dyDescent="0.3">
      <c r="C1256" s="109"/>
    </row>
    <row r="1257" spans="3:3" x14ac:dyDescent="0.3">
      <c r="C1257" s="109"/>
    </row>
    <row r="1258" spans="3:3" x14ac:dyDescent="0.3">
      <c r="C1258" s="109"/>
    </row>
    <row r="1259" spans="3:3" x14ac:dyDescent="0.3">
      <c r="C1259" s="109"/>
    </row>
    <row r="1260" spans="3:3" x14ac:dyDescent="0.3">
      <c r="C1260" s="109"/>
    </row>
    <row r="1261" spans="3:3" x14ac:dyDescent="0.3">
      <c r="C1261" s="109"/>
    </row>
    <row r="1262" spans="3:3" x14ac:dyDescent="0.3">
      <c r="C1262" s="109"/>
    </row>
    <row r="1263" spans="3:3" x14ac:dyDescent="0.3">
      <c r="C1263" s="109"/>
    </row>
    <row r="1264" spans="3:3" x14ac:dyDescent="0.3">
      <c r="C1264" s="109"/>
    </row>
    <row r="1265" spans="3:3" x14ac:dyDescent="0.3">
      <c r="C1265" s="109"/>
    </row>
    <row r="1266" spans="3:3" x14ac:dyDescent="0.3">
      <c r="C1266" s="109"/>
    </row>
    <row r="1267" spans="3:3" x14ac:dyDescent="0.3">
      <c r="C1267" s="109"/>
    </row>
    <row r="1268" spans="3:3" x14ac:dyDescent="0.3">
      <c r="C1268" s="109"/>
    </row>
    <row r="1269" spans="3:3" x14ac:dyDescent="0.3">
      <c r="C1269" s="109"/>
    </row>
    <row r="1270" spans="3:3" x14ac:dyDescent="0.3">
      <c r="C1270" s="109"/>
    </row>
    <row r="1271" spans="3:3" x14ac:dyDescent="0.3">
      <c r="C1271" s="109"/>
    </row>
    <row r="1272" spans="3:3" x14ac:dyDescent="0.3">
      <c r="C1272" s="109"/>
    </row>
    <row r="1273" spans="3:3" x14ac:dyDescent="0.3">
      <c r="C1273" s="109"/>
    </row>
    <row r="1274" spans="3:3" x14ac:dyDescent="0.3">
      <c r="C1274" s="109"/>
    </row>
    <row r="1275" spans="3:3" x14ac:dyDescent="0.3">
      <c r="C1275" s="109"/>
    </row>
    <row r="1276" spans="3:3" x14ac:dyDescent="0.3">
      <c r="C1276" s="109"/>
    </row>
    <row r="1277" spans="3:3" x14ac:dyDescent="0.3">
      <c r="C1277" s="109"/>
    </row>
    <row r="1278" spans="3:3" x14ac:dyDescent="0.3">
      <c r="C1278" s="109"/>
    </row>
    <row r="1279" spans="3:3" x14ac:dyDescent="0.3">
      <c r="C1279" s="109"/>
    </row>
    <row r="1280" spans="3:3" x14ac:dyDescent="0.3">
      <c r="C1280" s="109"/>
    </row>
    <row r="1281" spans="3:3" x14ac:dyDescent="0.3">
      <c r="C1281" s="109"/>
    </row>
    <row r="1282" spans="3:3" x14ac:dyDescent="0.3">
      <c r="C1282" s="109"/>
    </row>
    <row r="1283" spans="3:3" x14ac:dyDescent="0.3">
      <c r="C1283" s="109"/>
    </row>
    <row r="1284" spans="3:3" x14ac:dyDescent="0.3">
      <c r="C1284" s="109"/>
    </row>
    <row r="1285" spans="3:3" x14ac:dyDescent="0.3">
      <c r="C1285" s="109"/>
    </row>
    <row r="1286" spans="3:3" x14ac:dyDescent="0.3">
      <c r="C1286" s="109"/>
    </row>
    <row r="1287" spans="3:3" x14ac:dyDescent="0.3">
      <c r="C1287" s="109"/>
    </row>
    <row r="1288" spans="3:3" x14ac:dyDescent="0.3">
      <c r="C1288" s="109"/>
    </row>
    <row r="1289" spans="3:3" x14ac:dyDescent="0.3">
      <c r="C1289" s="109"/>
    </row>
    <row r="1290" spans="3:3" x14ac:dyDescent="0.3">
      <c r="C1290" s="109"/>
    </row>
    <row r="1291" spans="3:3" x14ac:dyDescent="0.3">
      <c r="C1291" s="109"/>
    </row>
    <row r="1292" spans="3:3" x14ac:dyDescent="0.3">
      <c r="C1292" s="109"/>
    </row>
    <row r="1293" spans="3:3" x14ac:dyDescent="0.3">
      <c r="C1293" s="109"/>
    </row>
    <row r="1294" spans="3:3" x14ac:dyDescent="0.3">
      <c r="C1294" s="109"/>
    </row>
    <row r="1295" spans="3:3" x14ac:dyDescent="0.3">
      <c r="C1295" s="109"/>
    </row>
    <row r="1296" spans="3:3" x14ac:dyDescent="0.3">
      <c r="C1296" s="109"/>
    </row>
    <row r="1297" spans="3:3" x14ac:dyDescent="0.3">
      <c r="C1297" s="109"/>
    </row>
    <row r="1298" spans="3:3" x14ac:dyDescent="0.3">
      <c r="C1298" s="109"/>
    </row>
    <row r="1299" spans="3:3" x14ac:dyDescent="0.3">
      <c r="C1299" s="109"/>
    </row>
    <row r="1300" spans="3:3" x14ac:dyDescent="0.3">
      <c r="C1300" s="109"/>
    </row>
    <row r="1301" spans="3:3" x14ac:dyDescent="0.3">
      <c r="C1301" s="109"/>
    </row>
    <row r="1302" spans="3:3" x14ac:dyDescent="0.3">
      <c r="C1302" s="109"/>
    </row>
    <row r="1303" spans="3:3" x14ac:dyDescent="0.3">
      <c r="C1303" s="109"/>
    </row>
    <row r="1304" spans="3:3" x14ac:dyDescent="0.3">
      <c r="C1304" s="109"/>
    </row>
    <row r="1305" spans="3:3" x14ac:dyDescent="0.3">
      <c r="C1305" s="109"/>
    </row>
    <row r="1306" spans="3:3" x14ac:dyDescent="0.3">
      <c r="C1306" s="109"/>
    </row>
    <row r="1307" spans="3:3" x14ac:dyDescent="0.3">
      <c r="C1307" s="109"/>
    </row>
    <row r="1308" spans="3:3" x14ac:dyDescent="0.3">
      <c r="C1308" s="109"/>
    </row>
    <row r="1309" spans="3:3" x14ac:dyDescent="0.3">
      <c r="C1309" s="109"/>
    </row>
    <row r="1310" spans="3:3" x14ac:dyDescent="0.3">
      <c r="C1310" s="109"/>
    </row>
    <row r="1311" spans="3:3" x14ac:dyDescent="0.3">
      <c r="C1311" s="109"/>
    </row>
    <row r="1312" spans="3:3" x14ac:dyDescent="0.3">
      <c r="C1312" s="109"/>
    </row>
    <row r="1313" spans="3:3" x14ac:dyDescent="0.3">
      <c r="C1313" s="109"/>
    </row>
    <row r="1314" spans="3:3" x14ac:dyDescent="0.3">
      <c r="C1314" s="109"/>
    </row>
    <row r="1315" spans="3:3" x14ac:dyDescent="0.3">
      <c r="C1315" s="109"/>
    </row>
    <row r="1316" spans="3:3" x14ac:dyDescent="0.3">
      <c r="C1316" s="109"/>
    </row>
    <row r="1317" spans="3:3" x14ac:dyDescent="0.3">
      <c r="C1317" s="109"/>
    </row>
    <row r="1318" spans="3:3" x14ac:dyDescent="0.3">
      <c r="C1318" s="109"/>
    </row>
    <row r="1319" spans="3:3" x14ac:dyDescent="0.3">
      <c r="C1319" s="109"/>
    </row>
    <row r="1320" spans="3:3" x14ac:dyDescent="0.3">
      <c r="C1320" s="109"/>
    </row>
    <row r="1321" spans="3:3" x14ac:dyDescent="0.3">
      <c r="C1321" s="109"/>
    </row>
    <row r="1322" spans="3:3" x14ac:dyDescent="0.3">
      <c r="C1322" s="109"/>
    </row>
    <row r="1323" spans="3:3" x14ac:dyDescent="0.3">
      <c r="C1323" s="109"/>
    </row>
    <row r="1324" spans="3:3" x14ac:dyDescent="0.3">
      <c r="C1324" s="109"/>
    </row>
    <row r="1325" spans="3:3" x14ac:dyDescent="0.3">
      <c r="C1325" s="109"/>
    </row>
    <row r="1326" spans="3:3" x14ac:dyDescent="0.3">
      <c r="C1326" s="109"/>
    </row>
    <row r="1327" spans="3:3" x14ac:dyDescent="0.3">
      <c r="C1327" s="109"/>
    </row>
    <row r="1328" spans="3:3" x14ac:dyDescent="0.3">
      <c r="C1328" s="109"/>
    </row>
    <row r="1329" spans="3:3" x14ac:dyDescent="0.3">
      <c r="C1329" s="109"/>
    </row>
    <row r="1330" spans="3:3" x14ac:dyDescent="0.3">
      <c r="C1330" s="109"/>
    </row>
    <row r="1331" spans="3:3" x14ac:dyDescent="0.3">
      <c r="C1331" s="109"/>
    </row>
    <row r="1332" spans="3:3" x14ac:dyDescent="0.3">
      <c r="C1332" s="109"/>
    </row>
    <row r="1333" spans="3:3" x14ac:dyDescent="0.3">
      <c r="C1333" s="109"/>
    </row>
    <row r="1334" spans="3:3" x14ac:dyDescent="0.3">
      <c r="C1334" s="109"/>
    </row>
    <row r="1335" spans="3:3" x14ac:dyDescent="0.3">
      <c r="C1335" s="109"/>
    </row>
    <row r="1336" spans="3:3" x14ac:dyDescent="0.3">
      <c r="C1336" s="109"/>
    </row>
    <row r="1337" spans="3:3" x14ac:dyDescent="0.3">
      <c r="C1337" s="109"/>
    </row>
    <row r="1338" spans="3:3" x14ac:dyDescent="0.3">
      <c r="C1338" s="109"/>
    </row>
    <row r="1339" spans="3:3" x14ac:dyDescent="0.3">
      <c r="C1339" s="109"/>
    </row>
    <row r="1340" spans="3:3" x14ac:dyDescent="0.3">
      <c r="C1340" s="109"/>
    </row>
    <row r="1341" spans="3:3" x14ac:dyDescent="0.3">
      <c r="C1341" s="109"/>
    </row>
    <row r="1342" spans="3:3" x14ac:dyDescent="0.3">
      <c r="C1342" s="109"/>
    </row>
    <row r="1343" spans="3:3" x14ac:dyDescent="0.3">
      <c r="C1343" s="109"/>
    </row>
    <row r="1344" spans="3:3" x14ac:dyDescent="0.3">
      <c r="C1344" s="109"/>
    </row>
    <row r="1345" spans="3:3" x14ac:dyDescent="0.3">
      <c r="C1345" s="109"/>
    </row>
    <row r="1346" spans="3:3" x14ac:dyDescent="0.3">
      <c r="C1346" s="109"/>
    </row>
    <row r="1347" spans="3:3" x14ac:dyDescent="0.3">
      <c r="C1347" s="109"/>
    </row>
    <row r="1348" spans="3:3" x14ac:dyDescent="0.3">
      <c r="C1348" s="109"/>
    </row>
    <row r="1349" spans="3:3" x14ac:dyDescent="0.3">
      <c r="C1349" s="109"/>
    </row>
    <row r="1350" spans="3:3" x14ac:dyDescent="0.3">
      <c r="C1350" s="109"/>
    </row>
    <row r="1351" spans="3:3" x14ac:dyDescent="0.3">
      <c r="C1351" s="109"/>
    </row>
    <row r="1352" spans="3:3" x14ac:dyDescent="0.3">
      <c r="C1352" s="109"/>
    </row>
    <row r="1353" spans="3:3" x14ac:dyDescent="0.3">
      <c r="C1353" s="109"/>
    </row>
    <row r="1354" spans="3:3" x14ac:dyDescent="0.3">
      <c r="C1354" s="109"/>
    </row>
    <row r="1355" spans="3:3" x14ac:dyDescent="0.3">
      <c r="C1355" s="109"/>
    </row>
    <row r="1356" spans="3:3" x14ac:dyDescent="0.3">
      <c r="C1356" s="109"/>
    </row>
    <row r="1357" spans="3:3" x14ac:dyDescent="0.3">
      <c r="C1357" s="109"/>
    </row>
    <row r="1358" spans="3:3" x14ac:dyDescent="0.3">
      <c r="C1358" s="109"/>
    </row>
    <row r="1359" spans="3:3" x14ac:dyDescent="0.3">
      <c r="C1359" s="109"/>
    </row>
    <row r="1360" spans="3:3" x14ac:dyDescent="0.3">
      <c r="C1360" s="109"/>
    </row>
    <row r="1361" spans="3:3" x14ac:dyDescent="0.3">
      <c r="C1361" s="109"/>
    </row>
    <row r="1362" spans="3:3" x14ac:dyDescent="0.3">
      <c r="C1362" s="109"/>
    </row>
    <row r="1363" spans="3:3" x14ac:dyDescent="0.3">
      <c r="C1363" s="109"/>
    </row>
    <row r="1364" spans="3:3" x14ac:dyDescent="0.3">
      <c r="C1364" s="109"/>
    </row>
    <row r="1365" spans="3:3" x14ac:dyDescent="0.3">
      <c r="C1365" s="109"/>
    </row>
    <row r="1366" spans="3:3" x14ac:dyDescent="0.3">
      <c r="C1366" s="109"/>
    </row>
    <row r="1367" spans="3:3" x14ac:dyDescent="0.3">
      <c r="C1367" s="109"/>
    </row>
    <row r="1368" spans="3:3" x14ac:dyDescent="0.3">
      <c r="C1368" s="109"/>
    </row>
    <row r="1369" spans="3:3" x14ac:dyDescent="0.3">
      <c r="C1369" s="109"/>
    </row>
    <row r="1370" spans="3:3" x14ac:dyDescent="0.3">
      <c r="C1370" s="109"/>
    </row>
    <row r="1371" spans="3:3" x14ac:dyDescent="0.3">
      <c r="C1371" s="109"/>
    </row>
    <row r="1372" spans="3:3" x14ac:dyDescent="0.3">
      <c r="C1372" s="109"/>
    </row>
    <row r="1373" spans="3:3" x14ac:dyDescent="0.3">
      <c r="C1373" s="109"/>
    </row>
    <row r="1374" spans="3:3" x14ac:dyDescent="0.3">
      <c r="C1374" s="109"/>
    </row>
    <row r="1375" spans="3:3" x14ac:dyDescent="0.3">
      <c r="C1375" s="109"/>
    </row>
    <row r="1376" spans="3:3" x14ac:dyDescent="0.3">
      <c r="C1376" s="109"/>
    </row>
    <row r="1377" spans="3:3" x14ac:dyDescent="0.3">
      <c r="C1377" s="109"/>
    </row>
    <row r="1378" spans="3:3" x14ac:dyDescent="0.3">
      <c r="C1378" s="109"/>
    </row>
    <row r="1379" spans="3:3" x14ac:dyDescent="0.3">
      <c r="C1379" s="109"/>
    </row>
    <row r="1380" spans="3:3" x14ac:dyDescent="0.3">
      <c r="C1380" s="109"/>
    </row>
    <row r="1381" spans="3:3" x14ac:dyDescent="0.3">
      <c r="C1381" s="109"/>
    </row>
    <row r="1382" spans="3:3" x14ac:dyDescent="0.3">
      <c r="C1382" s="109"/>
    </row>
    <row r="1383" spans="3:3" x14ac:dyDescent="0.3">
      <c r="C1383" s="109"/>
    </row>
    <row r="1384" spans="3:3" x14ac:dyDescent="0.3">
      <c r="C1384" s="109"/>
    </row>
    <row r="1385" spans="3:3" x14ac:dyDescent="0.3">
      <c r="C1385" s="109"/>
    </row>
    <row r="1386" spans="3:3" x14ac:dyDescent="0.3">
      <c r="C1386" s="109"/>
    </row>
    <row r="1387" spans="3:3" x14ac:dyDescent="0.3">
      <c r="C1387" s="109"/>
    </row>
    <row r="1388" spans="3:3" x14ac:dyDescent="0.3">
      <c r="C1388" s="109"/>
    </row>
    <row r="1389" spans="3:3" x14ac:dyDescent="0.3">
      <c r="C1389" s="109"/>
    </row>
    <row r="1390" spans="3:3" x14ac:dyDescent="0.3">
      <c r="C1390" s="109"/>
    </row>
    <row r="1391" spans="3:3" x14ac:dyDescent="0.3">
      <c r="C1391" s="109"/>
    </row>
    <row r="1392" spans="3:3" x14ac:dyDescent="0.3">
      <c r="C1392" s="109"/>
    </row>
    <row r="1393" spans="3:3" x14ac:dyDescent="0.3">
      <c r="C1393" s="109"/>
    </row>
    <row r="1394" spans="3:3" x14ac:dyDescent="0.3">
      <c r="C1394" s="109"/>
    </row>
    <row r="1395" spans="3:3" x14ac:dyDescent="0.3">
      <c r="C1395" s="109"/>
    </row>
    <row r="1396" spans="3:3" x14ac:dyDescent="0.3">
      <c r="C1396" s="109"/>
    </row>
    <row r="1397" spans="3:3" x14ac:dyDescent="0.3">
      <c r="C1397" s="109"/>
    </row>
    <row r="1398" spans="3:3" x14ac:dyDescent="0.3">
      <c r="C1398" s="109"/>
    </row>
    <row r="1399" spans="3:3" x14ac:dyDescent="0.3">
      <c r="C1399" s="109"/>
    </row>
    <row r="1400" spans="3:3" x14ac:dyDescent="0.3">
      <c r="C1400" s="109"/>
    </row>
    <row r="1401" spans="3:3" x14ac:dyDescent="0.3">
      <c r="C1401" s="109"/>
    </row>
    <row r="1402" spans="3:3" x14ac:dyDescent="0.3">
      <c r="C1402" s="109"/>
    </row>
    <row r="1403" spans="3:3" x14ac:dyDescent="0.3">
      <c r="C1403" s="109"/>
    </row>
    <row r="1404" spans="3:3" x14ac:dyDescent="0.3">
      <c r="C1404" s="109"/>
    </row>
    <row r="1405" spans="3:3" x14ac:dyDescent="0.3">
      <c r="C1405" s="109"/>
    </row>
    <row r="1406" spans="3:3" x14ac:dyDescent="0.3">
      <c r="C1406" s="109"/>
    </row>
    <row r="1407" spans="3:3" x14ac:dyDescent="0.3">
      <c r="C1407" s="109"/>
    </row>
    <row r="1408" spans="3:3" x14ac:dyDescent="0.3">
      <c r="C1408" s="109"/>
    </row>
    <row r="1409" spans="3:3" x14ac:dyDescent="0.3">
      <c r="C1409" s="109"/>
    </row>
    <row r="1410" spans="3:3" x14ac:dyDescent="0.3">
      <c r="C1410" s="109"/>
    </row>
    <row r="1411" spans="3:3" x14ac:dyDescent="0.3">
      <c r="C1411" s="109"/>
    </row>
    <row r="1412" spans="3:3" x14ac:dyDescent="0.3">
      <c r="C1412" s="109"/>
    </row>
    <row r="1413" spans="3:3" x14ac:dyDescent="0.3">
      <c r="C1413" s="109"/>
    </row>
    <row r="1414" spans="3:3" x14ac:dyDescent="0.3">
      <c r="C1414" s="109"/>
    </row>
    <row r="1415" spans="3:3" x14ac:dyDescent="0.3">
      <c r="C1415" s="109"/>
    </row>
    <row r="1416" spans="3:3" x14ac:dyDescent="0.3">
      <c r="C1416" s="109"/>
    </row>
    <row r="1417" spans="3:3" x14ac:dyDescent="0.3">
      <c r="C1417" s="109"/>
    </row>
    <row r="1418" spans="3:3" x14ac:dyDescent="0.3">
      <c r="C1418" s="109"/>
    </row>
    <row r="1419" spans="3:3" x14ac:dyDescent="0.3">
      <c r="C1419" s="109"/>
    </row>
    <row r="1420" spans="3:3" x14ac:dyDescent="0.3">
      <c r="C1420" s="109"/>
    </row>
    <row r="1421" spans="3:3" x14ac:dyDescent="0.3">
      <c r="C1421" s="109"/>
    </row>
    <row r="1422" spans="3:3" x14ac:dyDescent="0.3">
      <c r="C1422" s="109"/>
    </row>
    <row r="1423" spans="3:3" x14ac:dyDescent="0.3">
      <c r="C1423" s="109"/>
    </row>
    <row r="1424" spans="3:3" x14ac:dyDescent="0.3">
      <c r="C1424" s="109"/>
    </row>
    <row r="1425" spans="3:3" x14ac:dyDescent="0.3">
      <c r="C1425" s="109"/>
    </row>
    <row r="1426" spans="3:3" x14ac:dyDescent="0.3">
      <c r="C1426" s="109"/>
    </row>
    <row r="1427" spans="3:3" x14ac:dyDescent="0.3">
      <c r="C1427" s="109"/>
    </row>
    <row r="1428" spans="3:3" x14ac:dyDescent="0.3">
      <c r="C1428" s="109"/>
    </row>
    <row r="1429" spans="3:3" x14ac:dyDescent="0.3">
      <c r="C1429" s="109"/>
    </row>
    <row r="1430" spans="3:3" x14ac:dyDescent="0.3">
      <c r="C1430" s="109"/>
    </row>
    <row r="1431" spans="3:3" x14ac:dyDescent="0.3">
      <c r="C1431" s="109"/>
    </row>
    <row r="1432" spans="3:3" x14ac:dyDescent="0.3">
      <c r="C1432" s="109"/>
    </row>
    <row r="1433" spans="3:3" x14ac:dyDescent="0.3">
      <c r="C1433" s="109"/>
    </row>
    <row r="1434" spans="3:3" x14ac:dyDescent="0.3">
      <c r="C1434" s="109"/>
    </row>
    <row r="1435" spans="3:3" x14ac:dyDescent="0.3">
      <c r="C1435" s="109"/>
    </row>
    <row r="1436" spans="3:3" x14ac:dyDescent="0.3">
      <c r="C1436" s="109"/>
    </row>
    <row r="1437" spans="3:3" x14ac:dyDescent="0.3">
      <c r="C1437" s="109"/>
    </row>
    <row r="1438" spans="3:3" x14ac:dyDescent="0.3">
      <c r="C1438" s="109"/>
    </row>
    <row r="1439" spans="3:3" x14ac:dyDescent="0.3">
      <c r="C1439" s="109"/>
    </row>
    <row r="1440" spans="3:3" x14ac:dyDescent="0.3">
      <c r="C1440" s="109"/>
    </row>
    <row r="1441" spans="3:3" x14ac:dyDescent="0.3">
      <c r="C1441" s="109"/>
    </row>
    <row r="1442" spans="3:3" x14ac:dyDescent="0.3">
      <c r="C1442" s="109"/>
    </row>
    <row r="1443" spans="3:3" x14ac:dyDescent="0.3">
      <c r="C1443" s="109"/>
    </row>
    <row r="1444" spans="3:3" x14ac:dyDescent="0.3">
      <c r="C1444" s="109"/>
    </row>
    <row r="1445" spans="3:3" x14ac:dyDescent="0.3">
      <c r="C1445" s="109"/>
    </row>
    <row r="1446" spans="3:3" x14ac:dyDescent="0.3">
      <c r="C1446" s="109"/>
    </row>
    <row r="1447" spans="3:3" x14ac:dyDescent="0.3">
      <c r="C1447" s="109"/>
    </row>
    <row r="1448" spans="3:3" x14ac:dyDescent="0.3">
      <c r="C1448" s="109"/>
    </row>
    <row r="1449" spans="3:3" x14ac:dyDescent="0.3">
      <c r="C1449" s="109"/>
    </row>
    <row r="1450" spans="3:3" x14ac:dyDescent="0.3">
      <c r="C1450" s="109"/>
    </row>
    <row r="1451" spans="3:3" x14ac:dyDescent="0.3">
      <c r="C1451" s="109"/>
    </row>
    <row r="1452" spans="3:3" x14ac:dyDescent="0.3">
      <c r="C1452" s="109"/>
    </row>
    <row r="1453" spans="3:3" x14ac:dyDescent="0.3">
      <c r="C1453" s="109"/>
    </row>
    <row r="1454" spans="3:3" x14ac:dyDescent="0.3">
      <c r="C1454" s="109"/>
    </row>
    <row r="1455" spans="3:3" x14ac:dyDescent="0.3">
      <c r="C1455" s="109"/>
    </row>
    <row r="1456" spans="3:3" x14ac:dyDescent="0.3">
      <c r="C1456" s="109"/>
    </row>
    <row r="1457" spans="3:3" x14ac:dyDescent="0.3">
      <c r="C1457" s="109"/>
    </row>
    <row r="1458" spans="3:3" x14ac:dyDescent="0.3">
      <c r="C1458" s="109"/>
    </row>
    <row r="1459" spans="3:3" x14ac:dyDescent="0.3">
      <c r="C1459" s="109"/>
    </row>
    <row r="1460" spans="3:3" x14ac:dyDescent="0.3">
      <c r="C1460" s="109"/>
    </row>
    <row r="1461" spans="3:3" x14ac:dyDescent="0.3">
      <c r="C1461" s="109"/>
    </row>
    <row r="1462" spans="3:3" x14ac:dyDescent="0.3">
      <c r="C1462" s="109"/>
    </row>
    <row r="1463" spans="3:3" x14ac:dyDescent="0.3">
      <c r="C1463" s="109"/>
    </row>
    <row r="1464" spans="3:3" x14ac:dyDescent="0.3">
      <c r="C1464" s="109"/>
    </row>
    <row r="1465" spans="3:3" x14ac:dyDescent="0.3">
      <c r="C1465" s="109"/>
    </row>
    <row r="1466" spans="3:3" x14ac:dyDescent="0.3">
      <c r="C1466" s="109"/>
    </row>
    <row r="1467" spans="3:3" x14ac:dyDescent="0.3">
      <c r="C1467" s="109"/>
    </row>
    <row r="1468" spans="3:3" x14ac:dyDescent="0.3">
      <c r="C1468" s="109"/>
    </row>
    <row r="1469" spans="3:3" x14ac:dyDescent="0.3">
      <c r="C1469" s="109"/>
    </row>
    <row r="1470" spans="3:3" x14ac:dyDescent="0.3">
      <c r="C1470" s="109"/>
    </row>
    <row r="1471" spans="3:3" x14ac:dyDescent="0.3">
      <c r="C1471" s="109"/>
    </row>
    <row r="1472" spans="3:3" x14ac:dyDescent="0.3">
      <c r="C1472" s="109"/>
    </row>
    <row r="1473" spans="3:3" x14ac:dyDescent="0.3">
      <c r="C1473" s="109"/>
    </row>
    <row r="1474" spans="3:3" x14ac:dyDescent="0.3">
      <c r="C1474" s="109"/>
    </row>
    <row r="1475" spans="3:3" x14ac:dyDescent="0.3">
      <c r="C1475" s="109"/>
    </row>
    <row r="1476" spans="3:3" x14ac:dyDescent="0.3">
      <c r="C1476" s="109"/>
    </row>
    <row r="1477" spans="3:3" x14ac:dyDescent="0.3">
      <c r="C1477" s="109"/>
    </row>
    <row r="1478" spans="3:3" x14ac:dyDescent="0.3">
      <c r="C1478" s="109"/>
    </row>
    <row r="1479" spans="3:3" x14ac:dyDescent="0.3">
      <c r="C1479" s="109"/>
    </row>
    <row r="1480" spans="3:3" x14ac:dyDescent="0.3">
      <c r="C1480" s="109"/>
    </row>
    <row r="1481" spans="3:3" x14ac:dyDescent="0.3">
      <c r="C1481" s="109"/>
    </row>
    <row r="1482" spans="3:3" x14ac:dyDescent="0.3">
      <c r="C1482" s="109"/>
    </row>
    <row r="1483" spans="3:3" x14ac:dyDescent="0.3">
      <c r="C1483" s="109"/>
    </row>
    <row r="1484" spans="3:3" x14ac:dyDescent="0.3">
      <c r="C1484" s="109"/>
    </row>
    <row r="1485" spans="3:3" x14ac:dyDescent="0.3">
      <c r="C1485" s="109"/>
    </row>
    <row r="1486" spans="3:3" x14ac:dyDescent="0.3">
      <c r="C1486" s="109"/>
    </row>
    <row r="1487" spans="3:3" x14ac:dyDescent="0.3">
      <c r="C1487" s="109"/>
    </row>
    <row r="1488" spans="3:3" x14ac:dyDescent="0.3">
      <c r="C1488" s="109"/>
    </row>
    <row r="1489" spans="3:3" x14ac:dyDescent="0.3">
      <c r="C1489" s="109"/>
    </row>
    <row r="1490" spans="3:3" x14ac:dyDescent="0.3">
      <c r="C1490" s="109"/>
    </row>
    <row r="1491" spans="3:3" x14ac:dyDescent="0.3">
      <c r="C1491" s="109"/>
    </row>
    <row r="1492" spans="3:3" x14ac:dyDescent="0.3">
      <c r="C1492" s="109"/>
    </row>
    <row r="1493" spans="3:3" x14ac:dyDescent="0.3">
      <c r="C1493" s="109"/>
    </row>
    <row r="1494" spans="3:3" x14ac:dyDescent="0.3">
      <c r="C1494" s="109"/>
    </row>
    <row r="1495" spans="3:3" x14ac:dyDescent="0.3">
      <c r="C1495" s="109"/>
    </row>
    <row r="1496" spans="3:3" x14ac:dyDescent="0.3">
      <c r="C1496" s="109"/>
    </row>
    <row r="1497" spans="3:3" x14ac:dyDescent="0.3">
      <c r="C1497" s="109"/>
    </row>
    <row r="1498" spans="3:3" x14ac:dyDescent="0.3">
      <c r="C1498" s="109"/>
    </row>
    <row r="1499" spans="3:3" x14ac:dyDescent="0.3">
      <c r="C1499" s="109"/>
    </row>
    <row r="1500" spans="3:3" x14ac:dyDescent="0.3">
      <c r="C1500" s="109"/>
    </row>
    <row r="1501" spans="3:3" x14ac:dyDescent="0.3">
      <c r="C1501" s="109"/>
    </row>
    <row r="1502" spans="3:3" x14ac:dyDescent="0.3">
      <c r="C1502" s="109"/>
    </row>
    <row r="1503" spans="3:3" x14ac:dyDescent="0.3">
      <c r="C1503" s="109"/>
    </row>
    <row r="1504" spans="3:3" x14ac:dyDescent="0.3">
      <c r="C1504" s="109"/>
    </row>
    <row r="1505" spans="3:3" x14ac:dyDescent="0.3">
      <c r="C1505" s="109"/>
    </row>
    <row r="1506" spans="3:3" x14ac:dyDescent="0.3">
      <c r="C1506" s="109"/>
    </row>
    <row r="1507" spans="3:3" x14ac:dyDescent="0.3">
      <c r="C1507" s="109"/>
    </row>
    <row r="1508" spans="3:3" x14ac:dyDescent="0.3">
      <c r="C1508" s="109"/>
    </row>
    <row r="1509" spans="3:3" x14ac:dyDescent="0.3">
      <c r="C1509" s="109"/>
    </row>
    <row r="1510" spans="3:3" x14ac:dyDescent="0.3">
      <c r="C1510" s="109"/>
    </row>
    <row r="1511" spans="3:3" x14ac:dyDescent="0.3">
      <c r="C1511" s="109"/>
    </row>
    <row r="1512" spans="3:3" x14ac:dyDescent="0.3">
      <c r="C1512" s="109"/>
    </row>
    <row r="1513" spans="3:3" x14ac:dyDescent="0.3">
      <c r="C1513" s="109"/>
    </row>
    <row r="1514" spans="3:3" x14ac:dyDescent="0.3">
      <c r="C1514" s="109"/>
    </row>
    <row r="1515" spans="3:3" x14ac:dyDescent="0.3">
      <c r="C1515" s="109"/>
    </row>
    <row r="1516" spans="3:3" x14ac:dyDescent="0.3">
      <c r="C1516" s="109"/>
    </row>
    <row r="1517" spans="3:3" x14ac:dyDescent="0.3">
      <c r="C1517" s="109"/>
    </row>
    <row r="1518" spans="3:3" x14ac:dyDescent="0.3">
      <c r="C1518" s="109"/>
    </row>
    <row r="1519" spans="3:3" x14ac:dyDescent="0.3">
      <c r="C1519" s="109"/>
    </row>
    <row r="1520" spans="3:3" x14ac:dyDescent="0.3">
      <c r="C1520" s="109"/>
    </row>
    <row r="1521" spans="3:3" x14ac:dyDescent="0.3">
      <c r="C1521" s="109"/>
    </row>
    <row r="1522" spans="3:3" x14ac:dyDescent="0.3">
      <c r="C1522" s="109"/>
    </row>
    <row r="1523" spans="3:3" x14ac:dyDescent="0.3">
      <c r="C1523" s="109"/>
    </row>
    <row r="1524" spans="3:3" x14ac:dyDescent="0.3">
      <c r="C1524" s="109"/>
    </row>
    <row r="1525" spans="3:3" x14ac:dyDescent="0.3">
      <c r="C1525" s="109"/>
    </row>
    <row r="1526" spans="3:3" x14ac:dyDescent="0.3">
      <c r="C1526" s="109"/>
    </row>
    <row r="1527" spans="3:3" x14ac:dyDescent="0.3">
      <c r="C1527" s="109"/>
    </row>
    <row r="1528" spans="3:3" x14ac:dyDescent="0.3">
      <c r="C1528" s="109"/>
    </row>
    <row r="1529" spans="3:3" x14ac:dyDescent="0.3">
      <c r="C1529" s="109"/>
    </row>
    <row r="1530" spans="3:3" x14ac:dyDescent="0.3">
      <c r="C1530" s="109"/>
    </row>
    <row r="1531" spans="3:3" x14ac:dyDescent="0.3">
      <c r="C1531" s="109"/>
    </row>
    <row r="1532" spans="3:3" x14ac:dyDescent="0.3">
      <c r="C1532" s="109"/>
    </row>
    <row r="1533" spans="3:3" x14ac:dyDescent="0.3">
      <c r="C1533" s="109"/>
    </row>
    <row r="1534" spans="3:3" x14ac:dyDescent="0.3">
      <c r="C1534" s="109"/>
    </row>
    <row r="1535" spans="3:3" x14ac:dyDescent="0.3">
      <c r="C1535" s="109"/>
    </row>
    <row r="1536" spans="3:3" x14ac:dyDescent="0.3">
      <c r="C1536" s="109"/>
    </row>
    <row r="1537" spans="3:3" x14ac:dyDescent="0.3">
      <c r="C1537" s="109"/>
    </row>
    <row r="1538" spans="3:3" x14ac:dyDescent="0.3">
      <c r="C1538" s="109"/>
    </row>
    <row r="1539" spans="3:3" x14ac:dyDescent="0.3">
      <c r="C1539" s="109"/>
    </row>
    <row r="1540" spans="3:3" x14ac:dyDescent="0.3">
      <c r="C1540" s="109"/>
    </row>
    <row r="1541" spans="3:3" x14ac:dyDescent="0.3">
      <c r="C1541" s="109"/>
    </row>
    <row r="1542" spans="3:3" x14ac:dyDescent="0.3">
      <c r="C1542" s="109"/>
    </row>
    <row r="1543" spans="3:3" x14ac:dyDescent="0.3">
      <c r="C1543" s="109"/>
    </row>
    <row r="1544" spans="3:3" x14ac:dyDescent="0.3">
      <c r="C1544" s="109"/>
    </row>
    <row r="1545" spans="3:3" x14ac:dyDescent="0.3">
      <c r="C1545" s="109"/>
    </row>
    <row r="1546" spans="3:3" x14ac:dyDescent="0.3">
      <c r="C1546" s="109"/>
    </row>
    <row r="1547" spans="3:3" x14ac:dyDescent="0.3">
      <c r="C1547" s="109"/>
    </row>
    <row r="1548" spans="3:3" x14ac:dyDescent="0.3">
      <c r="C1548" s="109"/>
    </row>
    <row r="1549" spans="3:3" x14ac:dyDescent="0.3">
      <c r="C1549" s="109"/>
    </row>
    <row r="1550" spans="3:3" x14ac:dyDescent="0.3">
      <c r="C1550" s="109"/>
    </row>
    <row r="1551" spans="3:3" x14ac:dyDescent="0.3">
      <c r="C1551" s="109"/>
    </row>
    <row r="1552" spans="3:3" x14ac:dyDescent="0.3">
      <c r="C1552" s="109"/>
    </row>
    <row r="1553" spans="3:3" x14ac:dyDescent="0.3">
      <c r="C1553" s="109"/>
    </row>
    <row r="1554" spans="3:3" x14ac:dyDescent="0.3">
      <c r="C1554" s="109"/>
    </row>
    <row r="1555" spans="3:3" x14ac:dyDescent="0.3">
      <c r="C1555" s="109"/>
    </row>
    <row r="1556" spans="3:3" x14ac:dyDescent="0.3">
      <c r="C1556" s="109"/>
    </row>
    <row r="1557" spans="3:3" x14ac:dyDescent="0.3">
      <c r="C1557" s="109"/>
    </row>
    <row r="1558" spans="3:3" x14ac:dyDescent="0.3">
      <c r="C1558" s="109"/>
    </row>
    <row r="1559" spans="3:3" x14ac:dyDescent="0.3">
      <c r="C1559" s="109"/>
    </row>
    <row r="1560" spans="3:3" x14ac:dyDescent="0.3">
      <c r="C1560" s="109"/>
    </row>
    <row r="1561" spans="3:3" x14ac:dyDescent="0.3">
      <c r="C1561" s="109"/>
    </row>
    <row r="1562" spans="3:3" x14ac:dyDescent="0.3">
      <c r="C1562" s="109"/>
    </row>
    <row r="1563" spans="3:3" x14ac:dyDescent="0.3">
      <c r="C1563" s="109"/>
    </row>
    <row r="1564" spans="3:3" x14ac:dyDescent="0.3">
      <c r="C1564" s="109"/>
    </row>
    <row r="1565" spans="3:3" x14ac:dyDescent="0.3">
      <c r="C1565" s="109"/>
    </row>
    <row r="1566" spans="3:3" x14ac:dyDescent="0.3">
      <c r="C1566" s="109"/>
    </row>
    <row r="1567" spans="3:3" x14ac:dyDescent="0.3">
      <c r="C1567" s="109"/>
    </row>
    <row r="1568" spans="3:3" x14ac:dyDescent="0.3">
      <c r="C1568" s="109"/>
    </row>
    <row r="1569" spans="3:3" x14ac:dyDescent="0.3">
      <c r="C1569" s="109"/>
    </row>
    <row r="1570" spans="3:3" x14ac:dyDescent="0.3">
      <c r="C1570" s="109"/>
    </row>
    <row r="1571" spans="3:3" x14ac:dyDescent="0.3">
      <c r="C1571" s="109"/>
    </row>
    <row r="1572" spans="3:3" x14ac:dyDescent="0.3">
      <c r="C1572" s="109"/>
    </row>
    <row r="1573" spans="3:3" x14ac:dyDescent="0.3">
      <c r="C1573" s="109"/>
    </row>
    <row r="1574" spans="3:3" x14ac:dyDescent="0.3">
      <c r="C1574" s="109"/>
    </row>
    <row r="1575" spans="3:3" x14ac:dyDescent="0.3">
      <c r="C1575" s="109"/>
    </row>
    <row r="1576" spans="3:3" x14ac:dyDescent="0.3">
      <c r="C1576" s="109"/>
    </row>
    <row r="1577" spans="3:3" x14ac:dyDescent="0.3">
      <c r="C1577" s="109"/>
    </row>
    <row r="1578" spans="3:3" x14ac:dyDescent="0.3">
      <c r="C1578" s="109"/>
    </row>
    <row r="1579" spans="3:3" x14ac:dyDescent="0.3">
      <c r="C1579" s="109"/>
    </row>
    <row r="1580" spans="3:3" x14ac:dyDescent="0.3">
      <c r="C1580" s="109"/>
    </row>
    <row r="1581" spans="3:3" x14ac:dyDescent="0.3">
      <c r="C1581" s="109"/>
    </row>
    <row r="1582" spans="3:3" x14ac:dyDescent="0.3">
      <c r="C1582" s="109"/>
    </row>
    <row r="1583" spans="3:3" x14ac:dyDescent="0.3">
      <c r="C1583" s="109"/>
    </row>
    <row r="1584" spans="3:3" x14ac:dyDescent="0.3">
      <c r="C1584" s="109"/>
    </row>
    <row r="1585" spans="3:3" x14ac:dyDescent="0.3">
      <c r="C1585" s="109"/>
    </row>
    <row r="1586" spans="3:3" x14ac:dyDescent="0.3">
      <c r="C1586" s="109"/>
    </row>
    <row r="1587" spans="3:3" x14ac:dyDescent="0.3">
      <c r="C1587" s="109"/>
    </row>
    <row r="1588" spans="3:3" x14ac:dyDescent="0.3">
      <c r="C1588" s="109"/>
    </row>
    <row r="1589" spans="3:3" x14ac:dyDescent="0.3">
      <c r="C1589" s="109"/>
    </row>
    <row r="1590" spans="3:3" x14ac:dyDescent="0.3">
      <c r="C1590" s="109"/>
    </row>
    <row r="1591" spans="3:3" x14ac:dyDescent="0.3">
      <c r="C1591" s="109"/>
    </row>
    <row r="1592" spans="3:3" x14ac:dyDescent="0.3">
      <c r="C1592" s="109"/>
    </row>
    <row r="1593" spans="3:3" x14ac:dyDescent="0.3">
      <c r="C1593" s="109"/>
    </row>
    <row r="1594" spans="3:3" x14ac:dyDescent="0.3">
      <c r="C1594" s="109"/>
    </row>
    <row r="1595" spans="3:3" x14ac:dyDescent="0.3">
      <c r="C1595" s="109"/>
    </row>
    <row r="1596" spans="3:3" x14ac:dyDescent="0.3">
      <c r="C1596" s="109"/>
    </row>
    <row r="1597" spans="3:3" x14ac:dyDescent="0.3">
      <c r="C1597" s="109"/>
    </row>
    <row r="1598" spans="3:3" x14ac:dyDescent="0.3">
      <c r="C1598" s="109"/>
    </row>
    <row r="1599" spans="3:3" x14ac:dyDescent="0.3">
      <c r="C1599" s="109"/>
    </row>
    <row r="1600" spans="3:3" x14ac:dyDescent="0.3">
      <c r="C1600" s="109"/>
    </row>
    <row r="1601" spans="3:3" x14ac:dyDescent="0.3">
      <c r="C1601" s="109"/>
    </row>
    <row r="1602" spans="3:3" x14ac:dyDescent="0.3">
      <c r="C1602" s="109"/>
    </row>
    <row r="1603" spans="3:3" x14ac:dyDescent="0.3">
      <c r="C1603" s="109"/>
    </row>
    <row r="1604" spans="3:3" x14ac:dyDescent="0.3">
      <c r="C1604" s="109"/>
    </row>
    <row r="1605" spans="3:3" x14ac:dyDescent="0.3">
      <c r="C1605" s="109"/>
    </row>
    <row r="1606" spans="3:3" x14ac:dyDescent="0.3">
      <c r="C1606" s="109"/>
    </row>
    <row r="1607" spans="3:3" x14ac:dyDescent="0.3">
      <c r="C1607" s="109"/>
    </row>
    <row r="1608" spans="3:3" x14ac:dyDescent="0.3">
      <c r="C1608" s="109"/>
    </row>
    <row r="1609" spans="3:3" x14ac:dyDescent="0.3">
      <c r="C1609" s="109"/>
    </row>
    <row r="1610" spans="3:3" x14ac:dyDescent="0.3">
      <c r="C1610" s="109"/>
    </row>
    <row r="1611" spans="3:3" x14ac:dyDescent="0.3">
      <c r="C1611" s="109"/>
    </row>
    <row r="1612" spans="3:3" x14ac:dyDescent="0.3">
      <c r="C1612" s="109"/>
    </row>
    <row r="1613" spans="3:3" x14ac:dyDescent="0.3">
      <c r="C1613" s="109"/>
    </row>
    <row r="1614" spans="3:3" x14ac:dyDescent="0.3">
      <c r="C1614" s="109"/>
    </row>
    <row r="1615" spans="3:3" x14ac:dyDescent="0.3">
      <c r="C1615" s="109"/>
    </row>
    <row r="1616" spans="3:3" x14ac:dyDescent="0.3">
      <c r="C1616" s="109"/>
    </row>
    <row r="1617" spans="3:3" x14ac:dyDescent="0.3">
      <c r="C1617" s="109"/>
    </row>
    <row r="1618" spans="3:3" x14ac:dyDescent="0.3">
      <c r="C1618" s="109"/>
    </row>
    <row r="1619" spans="3:3" x14ac:dyDescent="0.3">
      <c r="C1619" s="109"/>
    </row>
    <row r="1620" spans="3:3" x14ac:dyDescent="0.3">
      <c r="C1620" s="109"/>
    </row>
    <row r="1621" spans="3:3" x14ac:dyDescent="0.3">
      <c r="C1621" s="109"/>
    </row>
    <row r="1622" spans="3:3" x14ac:dyDescent="0.3">
      <c r="C1622" s="109"/>
    </row>
    <row r="1623" spans="3:3" x14ac:dyDescent="0.3">
      <c r="C1623" s="109"/>
    </row>
    <row r="1624" spans="3:3" x14ac:dyDescent="0.3">
      <c r="C1624" s="109"/>
    </row>
    <row r="1625" spans="3:3" x14ac:dyDescent="0.3">
      <c r="C1625" s="109"/>
    </row>
    <row r="1626" spans="3:3" x14ac:dyDescent="0.3">
      <c r="C1626" s="109"/>
    </row>
    <row r="1627" spans="3:3" x14ac:dyDescent="0.3">
      <c r="C1627" s="109"/>
    </row>
    <row r="1628" spans="3:3" x14ac:dyDescent="0.3">
      <c r="C1628" s="109"/>
    </row>
    <row r="1629" spans="3:3" x14ac:dyDescent="0.3">
      <c r="C1629" s="109"/>
    </row>
    <row r="1630" spans="3:3" x14ac:dyDescent="0.3">
      <c r="C1630" s="109"/>
    </row>
    <row r="1631" spans="3:3" x14ac:dyDescent="0.3">
      <c r="C1631" s="109"/>
    </row>
    <row r="1632" spans="3:3" x14ac:dyDescent="0.3">
      <c r="C1632" s="109"/>
    </row>
    <row r="1633" spans="3:3" x14ac:dyDescent="0.3">
      <c r="C1633" s="109"/>
    </row>
    <row r="1634" spans="3:3" x14ac:dyDescent="0.3">
      <c r="C1634" s="109"/>
    </row>
    <row r="1635" spans="3:3" x14ac:dyDescent="0.3">
      <c r="C1635" s="109"/>
    </row>
    <row r="1636" spans="3:3" x14ac:dyDescent="0.3">
      <c r="C1636" s="109"/>
    </row>
    <row r="1637" spans="3:3" x14ac:dyDescent="0.3">
      <c r="C1637" s="109"/>
    </row>
    <row r="1638" spans="3:3" x14ac:dyDescent="0.3">
      <c r="C1638" s="109"/>
    </row>
    <row r="1639" spans="3:3" x14ac:dyDescent="0.3">
      <c r="C1639" s="109"/>
    </row>
    <row r="1640" spans="3:3" x14ac:dyDescent="0.3">
      <c r="C1640" s="109"/>
    </row>
    <row r="1641" spans="3:3" x14ac:dyDescent="0.3">
      <c r="C1641" s="109"/>
    </row>
    <row r="1642" spans="3:3" x14ac:dyDescent="0.3">
      <c r="C1642" s="109"/>
    </row>
    <row r="1643" spans="3:3" x14ac:dyDescent="0.3">
      <c r="C1643" s="109"/>
    </row>
    <row r="1644" spans="3:3" x14ac:dyDescent="0.3">
      <c r="C1644" s="109"/>
    </row>
    <row r="1645" spans="3:3" x14ac:dyDescent="0.3">
      <c r="C1645" s="109"/>
    </row>
    <row r="1646" spans="3:3" x14ac:dyDescent="0.3">
      <c r="C1646" s="109"/>
    </row>
    <row r="1647" spans="3:3" x14ac:dyDescent="0.3">
      <c r="C1647" s="109"/>
    </row>
    <row r="1648" spans="3:3" x14ac:dyDescent="0.3">
      <c r="C1648" s="109"/>
    </row>
    <row r="1649" spans="3:3" x14ac:dyDescent="0.3">
      <c r="C1649" s="109"/>
    </row>
    <row r="1650" spans="3:3" x14ac:dyDescent="0.3">
      <c r="C1650" s="109"/>
    </row>
    <row r="1651" spans="3:3" x14ac:dyDescent="0.3">
      <c r="C1651" s="109"/>
    </row>
    <row r="1652" spans="3:3" x14ac:dyDescent="0.3">
      <c r="C1652" s="109"/>
    </row>
    <row r="1653" spans="3:3" x14ac:dyDescent="0.3">
      <c r="C1653" s="109"/>
    </row>
    <row r="1654" spans="3:3" x14ac:dyDescent="0.3">
      <c r="C1654" s="109"/>
    </row>
    <row r="1655" spans="3:3" x14ac:dyDescent="0.3">
      <c r="C1655" s="109"/>
    </row>
    <row r="1656" spans="3:3" x14ac:dyDescent="0.3">
      <c r="C1656" s="109"/>
    </row>
    <row r="1657" spans="3:3" x14ac:dyDescent="0.3">
      <c r="C1657" s="109"/>
    </row>
    <row r="1658" spans="3:3" x14ac:dyDescent="0.3">
      <c r="C1658" s="109"/>
    </row>
    <row r="1659" spans="3:3" x14ac:dyDescent="0.3">
      <c r="C1659" s="109"/>
    </row>
    <row r="1660" spans="3:3" x14ac:dyDescent="0.3">
      <c r="C1660" s="109"/>
    </row>
    <row r="1661" spans="3:3" x14ac:dyDescent="0.3">
      <c r="C1661" s="109"/>
    </row>
    <row r="1662" spans="3:3" x14ac:dyDescent="0.3">
      <c r="C1662" s="109"/>
    </row>
    <row r="1663" spans="3:3" x14ac:dyDescent="0.3">
      <c r="C1663" s="109"/>
    </row>
    <row r="1664" spans="3:3" x14ac:dyDescent="0.3">
      <c r="C1664" s="109"/>
    </row>
    <row r="1665" spans="3:3" x14ac:dyDescent="0.3">
      <c r="C1665" s="109"/>
    </row>
    <row r="1666" spans="3:3" x14ac:dyDescent="0.3">
      <c r="C1666" s="109"/>
    </row>
    <row r="1667" spans="3:3" x14ac:dyDescent="0.3">
      <c r="C1667" s="109"/>
    </row>
    <row r="1668" spans="3:3" x14ac:dyDescent="0.3">
      <c r="C1668" s="109"/>
    </row>
    <row r="1669" spans="3:3" x14ac:dyDescent="0.3">
      <c r="C1669" s="109"/>
    </row>
    <row r="1670" spans="3:3" x14ac:dyDescent="0.3">
      <c r="C1670" s="109"/>
    </row>
    <row r="1671" spans="3:3" x14ac:dyDescent="0.3">
      <c r="C1671" s="109"/>
    </row>
    <row r="1672" spans="3:3" x14ac:dyDescent="0.3">
      <c r="C1672" s="109"/>
    </row>
    <row r="1673" spans="3:3" x14ac:dyDescent="0.3">
      <c r="C1673" s="109"/>
    </row>
    <row r="1674" spans="3:3" x14ac:dyDescent="0.3">
      <c r="C1674" s="109"/>
    </row>
    <row r="1675" spans="3:3" x14ac:dyDescent="0.3">
      <c r="C1675" s="109"/>
    </row>
    <row r="1676" spans="3:3" x14ac:dyDescent="0.3">
      <c r="C1676" s="109"/>
    </row>
    <row r="1677" spans="3:3" x14ac:dyDescent="0.3">
      <c r="C1677" s="109"/>
    </row>
    <row r="1678" spans="3:3" x14ac:dyDescent="0.3">
      <c r="C1678" s="109"/>
    </row>
    <row r="1679" spans="3:3" x14ac:dyDescent="0.3">
      <c r="C1679" s="109"/>
    </row>
    <row r="1680" spans="3:3" x14ac:dyDescent="0.3">
      <c r="C1680" s="109"/>
    </row>
    <row r="1681" spans="3:3" x14ac:dyDescent="0.3">
      <c r="C1681" s="109"/>
    </row>
    <row r="1682" spans="3:3" x14ac:dyDescent="0.3">
      <c r="C1682" s="109"/>
    </row>
    <row r="1683" spans="3:3" x14ac:dyDescent="0.3">
      <c r="C1683" s="109"/>
    </row>
    <row r="1684" spans="3:3" x14ac:dyDescent="0.3">
      <c r="C1684" s="109"/>
    </row>
    <row r="1685" spans="3:3" x14ac:dyDescent="0.3">
      <c r="C1685" s="109"/>
    </row>
    <row r="1686" spans="3:3" x14ac:dyDescent="0.3">
      <c r="C1686" s="109"/>
    </row>
    <row r="1687" spans="3:3" x14ac:dyDescent="0.3">
      <c r="C1687" s="109"/>
    </row>
    <row r="1688" spans="3:3" x14ac:dyDescent="0.3">
      <c r="C1688" s="109"/>
    </row>
    <row r="1689" spans="3:3" x14ac:dyDescent="0.3">
      <c r="C1689" s="109"/>
    </row>
    <row r="1690" spans="3:3" x14ac:dyDescent="0.3">
      <c r="C1690" s="109"/>
    </row>
    <row r="1691" spans="3:3" x14ac:dyDescent="0.3">
      <c r="C1691" s="109"/>
    </row>
    <row r="1692" spans="3:3" x14ac:dyDescent="0.3">
      <c r="C1692" s="109"/>
    </row>
    <row r="1693" spans="3:3" x14ac:dyDescent="0.3">
      <c r="C1693" s="109"/>
    </row>
    <row r="1694" spans="3:3" x14ac:dyDescent="0.3">
      <c r="C1694" s="109"/>
    </row>
    <row r="1695" spans="3:3" x14ac:dyDescent="0.3">
      <c r="C1695" s="109"/>
    </row>
  </sheetData>
  <pageMargins left="0.70866141732283472" right="0.70866141732283472" top="0.74803149606299213" bottom="0.74803149606299213" header="0.31496062992125984" footer="0.31496062992125984"/>
  <pageSetup paperSize="9" scale="65" fitToHeight="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 2016</vt:lpstr>
      <vt:lpstr>'Rozpočet 2016'!Oblasť_tlače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2015-12-14T11:23:55Z</dcterms:modified>
</cp:coreProperties>
</file>