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75" windowHeight="9720" activeTab="0"/>
  </bookViews>
  <sheets>
    <sheet name="PLNENIE ROZPOčTU 2012" sheetId="1" r:id="rId1"/>
  </sheets>
  <definedNames/>
  <calcPr fullCalcOnLoad="1"/>
</workbook>
</file>

<file path=xl/sharedStrings.xml><?xml version="1.0" encoding="utf-8"?>
<sst xmlns="http://schemas.openxmlformats.org/spreadsheetml/2006/main" count="507" uniqueCount="455">
  <si>
    <t>Bežné príjmy: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</si>
  <si>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</si>
  <si>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</si>
  <si>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</si>
  <si>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</si>
  <si>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</si>
  <si>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</si>
  <si>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</si>
  <si>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</si>
  <si>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</si>
  <si>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</si>
  <si>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</si>
  <si>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(platia TS)</t>
  </si>
  <si>
    <t>Za komunálny odpad (občania NO)</t>
  </si>
  <si>
    <t>Príjmy z podnik. a z vlastníctva majetku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</si>
  <si>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</si>
  <si>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</si>
  <si>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</si>
  <si>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</si>
  <si>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Nájom priestorov DKN</t>
  </si>
  <si>
    <r>
      <t xml:space="preserve">Nájom priestorov ZŠ Komenského </t>
    </r>
    <r>
      <rPr>
        <sz val="8"/>
        <rFont val="Arial CE"/>
        <family val="0"/>
      </rPr>
      <t>(bez rozpočt.klasifikácie)</t>
    </r>
  </si>
  <si>
    <t>Nájom priestorov ZŠ Brehy (bez rozpočt.klasifikácie)</t>
  </si>
  <si>
    <t>Nájom nebytových priestorov CVČ (bez rozpočt.klasifikácie)</t>
  </si>
  <si>
    <t>Administratívne poplatky a platby</t>
  </si>
  <si>
    <t>Administratívne poplatky /správne poplatky/</t>
  </si>
  <si>
    <t>Pokuty</t>
  </si>
  <si>
    <t>Recyklačný fond</t>
  </si>
  <si>
    <t>Za opatrovateľskú službu</t>
  </si>
  <si>
    <t>Preplatky EE, vody a tepla - BPN</t>
  </si>
  <si>
    <t>iné príjmy + príjmy z reklamy</t>
  </si>
  <si>
    <t>Platby rodičov  MŠ</t>
  </si>
  <si>
    <t>Poplatok za znečistenie ovzdušia</t>
  </si>
  <si>
    <t>Úroky z domácich pôžičiek a vkladov</t>
  </si>
  <si>
    <t>Z účtov finančného hospodárenia</t>
  </si>
  <si>
    <t>Iné nedaňové príjmy</t>
  </si>
  <si>
    <t>Výťažok z výherných automatov</t>
  </si>
  <si>
    <t>Príjem z dobropisov</t>
  </si>
  <si>
    <t>Transfer</t>
  </si>
  <si>
    <t>Za verejnoprospešné služby</t>
  </si>
  <si>
    <t>Dotácia na stavebný úrad</t>
  </si>
  <si>
    <t>Dotácia na cesty</t>
  </si>
  <si>
    <t>Dotácia od UPSVaR na chránenú dielňu</t>
  </si>
  <si>
    <t>Dotácia na sociálne služby</t>
  </si>
  <si>
    <t>Transfer pre matričný úrad</t>
  </si>
  <si>
    <t>Dotácia na voľby</t>
  </si>
  <si>
    <t>Dotácia - evidencia obyvateľstva</t>
  </si>
  <si>
    <t>Dotácia na sociál. znevýhodn. (SZP)</t>
  </si>
  <si>
    <t>RP záškoláctvo</t>
  </si>
  <si>
    <t>Dotácia starostlivosť o životné prostredie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</si>
  <si>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</si>
  <si>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</si>
  <si>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</si>
  <si>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</si>
  <si>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</si>
  <si>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</si>
  <si>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</si>
  <si>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</si>
  <si>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Príspevky obcí na spoločný úrad</t>
  </si>
  <si>
    <t>Bežné príjmy spolu:</t>
  </si>
  <si>
    <t>Kapitálové príjmy:</t>
  </si>
  <si>
    <t>Príjem z predaja kapitálových aktív</t>
  </si>
  <si>
    <t>Príjem z predaja pozemkov</t>
  </si>
  <si>
    <t>Dotácie kapitálové</t>
  </si>
  <si>
    <t>Dom pre seniorov Námestovo</t>
  </si>
  <si>
    <t>Revitalizácia verejných priestranstiev - Nábrežie</t>
  </si>
  <si>
    <t>Rekonštrukcia verejného osvetlenia</t>
  </si>
  <si>
    <t>Kapitálové príjmy spolu</t>
  </si>
  <si>
    <t>Bežné výdavky:</t>
  </si>
  <si>
    <t>01.1.1.</t>
  </si>
  <si>
    <t>Výdavky MsÚ a MsZ</t>
  </si>
  <si>
    <t>Mzdy,platy a ost.osobné vyrovnania</t>
  </si>
  <si>
    <t>Poistné a príspevky do fondov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</si>
  <si>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</si>
  <si>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</si>
  <si>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</si>
  <si>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</si>
  <si>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</si>
  <si>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Interierové vybavenie</t>
  </si>
  <si>
    <t>Výpočtová technika</t>
  </si>
  <si>
    <t>Telekomunikačná technika</t>
  </si>
  <si>
    <t>Prevádzkové stroje,prístroje,zariadenia,technika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</si>
  <si>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</si>
  <si>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</si>
  <si>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</si>
  <si>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</si>
  <si>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</si>
  <si>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</si>
  <si>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</si>
  <si>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</si>
  <si>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</si>
  <si>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</si>
  <si>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</si>
  <si>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</si>
  <si>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</si>
  <si>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</si>
  <si>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</si>
  <si>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</si>
  <si>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</si>
  <si>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Nájomné (klub dôchodcov, pozemky LESY SR,SPF)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</si>
  <si>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</si>
  <si>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</si>
  <si>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</si>
  <si>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</si>
  <si>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</si>
  <si>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r>
      <t>Špeciálne služby</t>
    </r>
    <r>
      <rPr>
        <sz val="8"/>
        <rFont val="Arial CE"/>
        <family val="0"/>
      </rPr>
      <t>(ochrana objektu MsÚ, žiadosti EU, )</t>
    </r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</si>
  <si>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</si>
  <si>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</si>
  <si>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</si>
  <si>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</si>
  <si>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</si>
  <si>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</si>
  <si>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</si>
  <si>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</si>
  <si>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</si>
  <si>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Daň z príjmu - z predaja majetku v r.2011</t>
  </si>
  <si>
    <t>Preddavky na daň z príjmu právnických osôb</t>
  </si>
  <si>
    <t>Dane a miestne poplatky</t>
  </si>
  <si>
    <t>Príspevok mesta na spoločný úrad</t>
  </si>
  <si>
    <t>Odchodné</t>
  </si>
  <si>
    <t>Náhrady príjmu za nemoc</t>
  </si>
  <si>
    <t>01.1.1</t>
  </si>
  <si>
    <t>Stavebný úrad</t>
  </si>
  <si>
    <t>610000</t>
  </si>
  <si>
    <t>Mzdy,platy a ost. osob. vyrovnania</t>
  </si>
  <si>
    <t>Ostatné výdavky na činnosť</t>
  </si>
  <si>
    <t>Obce</t>
  </si>
  <si>
    <r>
      <t>Špeciálne služby</t>
    </r>
    <r>
      <rPr>
        <sz val="8"/>
        <rFont val="Arial CE"/>
        <family val="0"/>
      </rPr>
      <t>(znalec.posudky)</t>
    </r>
  </si>
  <si>
    <t>63xxxx</t>
  </si>
  <si>
    <t>Evidencia obyvateľstva - dotácie</t>
  </si>
  <si>
    <t>01.1.2.</t>
  </si>
  <si>
    <t>Finančná a rozpočtová oblasť</t>
  </si>
  <si>
    <t>Auditorské služby</t>
  </si>
  <si>
    <t>Poplatky banke</t>
  </si>
  <si>
    <t>Daň zrážkou banka</t>
  </si>
  <si>
    <t>01.3.3.</t>
  </si>
  <si>
    <t>Matričný úrad</t>
  </si>
  <si>
    <t xml:space="preserve">Mzdy,platy a ost.osob.vyrovnania </t>
  </si>
  <si>
    <t>01.6.0.</t>
  </si>
  <si>
    <t>Voľby a sčítanie obyvateľov</t>
  </si>
  <si>
    <t>01.7.0.</t>
  </si>
  <si>
    <t>Transakcie verejného dlhu</t>
  </si>
  <si>
    <t>Úroky z úveru ZŠ Komenského</t>
  </si>
  <si>
    <t>Úroky z úveru MŠ Veterná 150</t>
  </si>
  <si>
    <t>Úroky z úveru ZŠ Brehy</t>
  </si>
  <si>
    <t>Úroky z úveru Dom seniorov</t>
  </si>
  <si>
    <t>Úroky z úveru Revitalizácia VP - Nábrežie Oravskej priehr.</t>
  </si>
  <si>
    <t>Úroky z úveru - 16 b.j. Komenského II. etapa</t>
  </si>
  <si>
    <t>03.1.0.</t>
  </si>
  <si>
    <t>Policajné služby</t>
  </si>
  <si>
    <t>z toho prevádzkové náklady spolu</t>
  </si>
  <si>
    <t>Chránená dielňa</t>
  </si>
  <si>
    <t>03.2.0.</t>
  </si>
  <si>
    <t>Požiarna ochrana</t>
  </si>
  <si>
    <t>04.5.1.</t>
  </si>
  <si>
    <t>Cestná doprava</t>
  </si>
  <si>
    <t>ŠSÚ pre miestne komunikácie</t>
  </si>
  <si>
    <t>Transfer pre TS - dopravne značenie a údržba MK</t>
  </si>
  <si>
    <t>05.1.0.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</si>
  <si>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</si>
  <si>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</si>
  <si>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</si>
  <si>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</si>
  <si>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</si>
  <si>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</si>
  <si>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</si>
  <si>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</si>
  <si>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Prenesený výkon životné prostredie</t>
  </si>
  <si>
    <t>06.1.0</t>
  </si>
  <si>
    <t>Štátny fond rozvoja bývania</t>
  </si>
  <si>
    <t>ŠFRB mzdy</t>
  </si>
  <si>
    <t>ŠFRB fondy</t>
  </si>
  <si>
    <t>Tovary a služby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</si>
  <si>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</si>
  <si>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</si>
  <si>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</si>
  <si>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</si>
  <si>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</si>
  <si>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</si>
  <si>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Právne služby</t>
  </si>
  <si>
    <t>Transfer TS - údržba verejnej zelene, detských ihrísk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</si>
  <si>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</si>
  <si>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</si>
  <si>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</si>
  <si>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</si>
  <si>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</si>
  <si>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</si>
  <si>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</si>
  <si>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</si>
  <si>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</si>
  <si>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</si>
  <si>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</si>
  <si>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</si>
  <si>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Grant športové organizácie</t>
  </si>
  <si>
    <t>Príspevok pre ALTIS</t>
  </si>
  <si>
    <t>Súťaže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</si>
  <si>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</si>
  <si>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</si>
  <si>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</si>
  <si>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</si>
  <si>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</si>
  <si>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</si>
  <si>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</si>
  <si>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Údržba miestneho rozhlasu</t>
  </si>
  <si>
    <t>08.4.0.</t>
  </si>
  <si>
    <t>Náboženské a iné spoločenské služby</t>
  </si>
  <si>
    <t>632xxx</t>
  </si>
  <si>
    <t>Cintorín elektrika, voda</t>
  </si>
  <si>
    <t>633xxx</t>
  </si>
  <si>
    <t>Kultúrne akcie mesta</t>
  </si>
  <si>
    <t>Členské ZMOS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</si>
  <si>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</si>
  <si>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</si>
  <si>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</si>
  <si>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</si>
  <si>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</si>
  <si>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09.1.1</t>
  </si>
  <si>
    <t>Školský úrad</t>
  </si>
  <si>
    <t>Mzdy,platy a ost. osobné vyrovnania</t>
  </si>
  <si>
    <t>09.1.1.</t>
  </si>
  <si>
    <t>Predškolská výchova - MŠ</t>
  </si>
  <si>
    <t>MŠ Komenského-rozšírenie triedy-oprava spodného podlažia</t>
  </si>
  <si>
    <t>Monitorovacia správa pre MŠ Bernoláíkova a Veterná</t>
  </si>
  <si>
    <t>Dotácia na výchovu a vzdelávanie MŠ posledný ročník</t>
  </si>
  <si>
    <t>09.1.2.</t>
  </si>
  <si>
    <t>Základné vzdelanie</t>
  </si>
  <si>
    <t>ZŠ Komenského -presené kompetencie(bez RK)</t>
  </si>
  <si>
    <t>Dotácia na sociálne znevýhodn. -SZP (bez RK)</t>
  </si>
  <si>
    <t>Dotácia učebné pomôcky(bez RK)</t>
  </si>
  <si>
    <t>Dotácia dopravné(bez RK)</t>
  </si>
  <si>
    <t>Dotácia vzdelávacie poukazy(bez RK)</t>
  </si>
  <si>
    <t>Školský klub(bez RK)</t>
  </si>
  <si>
    <t>ZŠS pri ZŠ Komenského(bez RK)</t>
  </si>
  <si>
    <t>Dotácia na bežné výdavky (príjmy z prenájmu)(bez RK)</t>
  </si>
  <si>
    <t>Príspevok na plavecký výcvik(bez RK)</t>
  </si>
  <si>
    <t>Dotácia na projekt E-learning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</si>
  <si>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</si>
  <si>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</si>
  <si>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</si>
  <si>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</si>
  <si>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Dotácia na bežné výdavky (príjmy z prenájmu) bez RK</t>
  </si>
  <si>
    <t>Príspevok na plavecký výcvik (bez RK)</t>
  </si>
  <si>
    <t>09.5.0.1.</t>
  </si>
  <si>
    <t>Základná umelecká škola</t>
  </si>
  <si>
    <t>Príspevok na činnosť ZUŠ Ignáca Kolčáka (bez RK)</t>
  </si>
  <si>
    <t>Transfer Súkromná ZUŠ Fernezová</t>
  </si>
  <si>
    <t>Transfer Súkromná ZUŠ Babuliaková</t>
  </si>
  <si>
    <t>ŠKD + Cirkevná ZŠ</t>
  </si>
  <si>
    <t>Cirkevná ZŠ sv. Gorazda-príspevok lyžiarsky výcvik</t>
  </si>
  <si>
    <t xml:space="preserve">Školský klub pri Cirkevnej základnej škole </t>
  </si>
  <si>
    <t>09.5.0.2.</t>
  </si>
  <si>
    <t>Centrum voľného času Maják (bez RK)</t>
  </si>
  <si>
    <t>Dotácia na činnosť</t>
  </si>
  <si>
    <t>Dotácia vo výške príjmov z nájmu</t>
  </si>
  <si>
    <t>10.</t>
  </si>
  <si>
    <t>Sociálne zabezpečenie</t>
  </si>
  <si>
    <t>10.2.0.2.</t>
  </si>
  <si>
    <t>Ďalšie soc.služby - opatrovateľská služba</t>
  </si>
  <si>
    <t>Mzdy,platy a ost.osobné vyrovania</t>
  </si>
  <si>
    <t>Opatrovateľská služba - školenie a stravné (zmena textu)</t>
  </si>
  <si>
    <t>Domov seniorov - špeciálne služby-EU</t>
  </si>
  <si>
    <t>10.4.0.5.</t>
  </si>
  <si>
    <t>Ďalšie soc.služby - rodina a deti (zmena prečíslov.z10.4.0.3.)</t>
  </si>
  <si>
    <t>Rodinné prídavky - záškoláctvo</t>
  </si>
  <si>
    <t>Jednorázová dávka sociálnej pomoci</t>
  </si>
  <si>
    <t>10.4.0.4.</t>
  </si>
  <si>
    <t>Príspevky neštátnym subjektom - rodina a deti</t>
  </si>
  <si>
    <t>10.7.0.</t>
  </si>
  <si>
    <t>Sociálna pomoc občanom v hmotnej a soc. núdzi</t>
  </si>
  <si>
    <t>Útulok pre bezdomovcov</t>
  </si>
  <si>
    <t>Prepravné - potravinová pomoc z Potravinovej banky</t>
  </si>
  <si>
    <t>Pochovávanie na trovy obce</t>
  </si>
  <si>
    <t>Strava pre deti v hmotnej núdzi  - SŠI - stravné</t>
  </si>
  <si>
    <t>Stravovanie deti v hmotnej núdzi ZŠ Komenského-stravné</t>
  </si>
  <si>
    <t>Stravovanie deti v hmotnej núdzi ZŠ Brehy -stravné</t>
  </si>
  <si>
    <t>MŠ učebné pomôcky</t>
  </si>
  <si>
    <t>Cirkevná charita - sociálne služby</t>
  </si>
  <si>
    <t>SŠI - učebné pomôcky</t>
  </si>
  <si>
    <t>Bežné výdavky spolu:</t>
  </si>
  <si>
    <t>Kapitálové výdavky:</t>
  </si>
  <si>
    <t>Výdavky Mestského úradu</t>
  </si>
  <si>
    <t>Nákup pozemkov - pod nový cintorín, resp. úprava cintorína</t>
  </si>
  <si>
    <t>Nákup pozemkov  Čerchle</t>
  </si>
  <si>
    <t>Kamerový systém pri Základnej škole Brehy</t>
  </si>
  <si>
    <t>Kamerový systém na zrekonštruované Nábrežie Or. Priehrady</t>
  </si>
  <si>
    <t>04.5.1</t>
  </si>
  <si>
    <t>Doprava</t>
  </si>
  <si>
    <t>Ulica Mlynská - štrkovanie</t>
  </si>
  <si>
    <t>Ulica v Zubrohlave - štrkovanie</t>
  </si>
  <si>
    <t>717001</t>
  </si>
  <si>
    <t>Ulica Lesná-projekt a geologický prieskum</t>
  </si>
  <si>
    <t>05.1.0</t>
  </si>
  <si>
    <t>Odpady TS</t>
  </si>
  <si>
    <t xml:space="preserve">Zberný dvor </t>
  </si>
  <si>
    <t>Pripravované kapitálové výdavky</t>
  </si>
  <si>
    <t>Dom seniorov</t>
  </si>
  <si>
    <t>Vecné bremeno kanalizácia</t>
  </si>
  <si>
    <t>Dom kultúry - modernizácia</t>
  </si>
  <si>
    <t>Stavebno technický dozor - Dom seniorov</t>
  </si>
  <si>
    <t>Osvetlenie ulica Poľanová - realizácia</t>
  </si>
  <si>
    <t>Predškolská výchova</t>
  </si>
  <si>
    <t>Rekonštrukcia hospodárskeho pavilónu - MŠ IX Bernolákova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</si>
  <si>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</si>
  <si>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</si>
  <si>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</si>
  <si>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</si>
  <si>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</si>
  <si>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</si>
  <si>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</si>
  <si>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</si>
  <si>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Zostatok prostriedkov z predchádzajúcich rokov</t>
  </si>
  <si>
    <t>Prevod z rezervného fondu</t>
  </si>
  <si>
    <t>Prevod z fondu rozvoja bývania</t>
  </si>
  <si>
    <t>Splátky sociálnych pôžičiek</t>
  </si>
  <si>
    <t>Úver Dom seniorov</t>
  </si>
  <si>
    <t>Úver Revitalizácia verejných priestranstiev - nábrežie</t>
  </si>
  <si>
    <t>Finančné operácie príjmové spolu</t>
  </si>
  <si>
    <t>Finančné operácie výdavkové:</t>
  </si>
  <si>
    <t>Splácanie pôžičky za osobné motor.vozidlo pre MsÚ</t>
  </si>
  <si>
    <t>Splácanie úveru Dom seniorov</t>
  </si>
  <si>
    <t>Splácanie úveru Revitalizácia ver. priest. - nábrežie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</si>
  <si>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</si>
  <si>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</si>
  <si>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</si>
  <si>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</si>
  <si>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</si>
  <si>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</si>
  <si>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</si>
  <si>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</si>
  <si>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</si>
  <si>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</si>
  <si>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</si>
  <si>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</si>
  <si>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>Ing. Ján Kadera</t>
  </si>
  <si>
    <t>Technické vybavenie k 37 BJ na ul. Štefánikovej</t>
  </si>
  <si>
    <t>Dotácia - eurofondy - ZŠ Brehy</t>
  </si>
  <si>
    <t>Osobné motorové vozidlo pre MsP</t>
  </si>
  <si>
    <t>Energetický certifikát MŠ Veterná a Bernolákova</t>
  </si>
  <si>
    <t>Geometrické plány</t>
  </si>
  <si>
    <t>Projekty na byty</t>
  </si>
  <si>
    <t>Projekt prístavby DKN</t>
  </si>
  <si>
    <t>Revitalizácia Nábrežia - plávajúca fontána</t>
  </si>
  <si>
    <t>MŠ Veterná-rekonštrukcia dlažby pergoly</t>
  </si>
  <si>
    <t>Rekonštrukcia nádvoria ZŠ Komenského+CVČ - vyasfaltovanie</t>
  </si>
  <si>
    <t>Ulica Mlynská - rekonštrukcia nad oporným múrom</t>
  </si>
  <si>
    <t>Parkovisko Nábrežie - vyasfaltovanie</t>
  </si>
  <si>
    <t>Bezbariérový vstup na Nábrežie - rampa pri amfiteátri</t>
  </si>
  <si>
    <t>Rekonštrukcia pódia na amfiteatri Nábrežie</t>
  </si>
  <si>
    <t>Ulica Mlynská - chodníky (odstránenie podkladu a vyasfaltovanie)</t>
  </si>
  <si>
    <t>Sídlisko Brehy - asfaltovanie chodníkov pod Papučou</t>
  </si>
  <si>
    <t xml:space="preserve">Ulica Poľanová - asfaltovanie </t>
  </si>
  <si>
    <t>Územný plán mesta - koncept</t>
  </si>
  <si>
    <t>Obstaranie územného plánu</t>
  </si>
  <si>
    <t>Ulica Borinová,Šipová, Mlynská,Kvetná,Zubrohlava,Lesná-asfaltová úprava</t>
  </si>
  <si>
    <t>212xxx</t>
  </si>
  <si>
    <t>SCHVÁLENÉ R. 2012</t>
  </si>
  <si>
    <t>ZMENA RO č.1 - 27.2.</t>
  </si>
  <si>
    <t>Príspevok z audiovizuálneho fondu pre DKN na digitalizáciu kina</t>
  </si>
  <si>
    <t>Pozemkové úpravy Čerchle + Vojenské</t>
  </si>
  <si>
    <t>Geológia Vojenské</t>
  </si>
  <si>
    <t>09.1.2.1.</t>
  </si>
  <si>
    <t>Cirkevná základná škola</t>
  </si>
  <si>
    <t>Príspevok na lyžiarsky výcvik</t>
  </si>
  <si>
    <t>Príspevok na plavecký výcvik</t>
  </si>
  <si>
    <t>01.1.1.6.</t>
  </si>
  <si>
    <t>Kúpa pozemkov - IBV Čerchle</t>
  </si>
  <si>
    <t>Rozšírenie cesty a parkovacích miest na ulici Slnečná</t>
  </si>
  <si>
    <t>7xxxxx</t>
  </si>
  <si>
    <t>Digitalizácia kina</t>
  </si>
  <si>
    <t>ZMENA RO č. 2 - 30.4.</t>
  </si>
  <si>
    <t>Dotácia na spracovanie územnoplánovacej dokumentácie</t>
  </si>
  <si>
    <t>Súdne poplatky pri súdnom spore Stavebný podnik, s.r.o.</t>
  </si>
  <si>
    <t>Právne služby pri súdnom spore so Stavebným podnikom, s.r.o.</t>
  </si>
  <si>
    <t>Príspevok TS - oprava odtokového žľabu na námestí</t>
  </si>
  <si>
    <t>Príspevok TS - oprava schodov pri DKN a katolíckom dome</t>
  </si>
  <si>
    <r>
      <t xml:space="preserve">Príspevok TS - na vyštrkovanie a úpravu plochy Nábrežie </t>
    </r>
    <r>
      <rPr>
        <sz val="8"/>
        <rFont val="Arial CE"/>
        <family val="0"/>
      </rPr>
      <t>(pre kolotoče)</t>
    </r>
  </si>
  <si>
    <t>Príspevok TS - na zhotovenie 3 ks informač.tabúľ(3x2,4m),práce,materiál</t>
  </si>
  <si>
    <t>Príspevok TS - odvodnenie parkoviska pri SAD</t>
  </si>
  <si>
    <t>Príspevok TS - palisády na ul. ČK (za OD Janckulík)</t>
  </si>
  <si>
    <t>Pripokládka kábla ulica Šipová na VO a mestský rozhlas</t>
  </si>
  <si>
    <t>Vyhlásenie na úradnej tabuli:</t>
  </si>
  <si>
    <t>Zvesené dňa ....................</t>
  </si>
  <si>
    <t>ZMENA RO č. 3 - 13.6.</t>
  </si>
  <si>
    <t>Parkovací automat na Námestí Antona Bernoláka</t>
  </si>
  <si>
    <t>Príspevok TS - predĺženie kanála pri ČSOB</t>
  </si>
  <si>
    <t>Príspevok TS - údržba mini ihriska pri ZŠ Komenského</t>
  </si>
  <si>
    <t>717xxx</t>
  </si>
  <si>
    <t>Karanténna stanica pre psov</t>
  </si>
  <si>
    <t>717002</t>
  </si>
  <si>
    <t>Ulica Mlynská a Sladkovičova - rekonštrukcia</t>
  </si>
  <si>
    <t>Ulica Hlinisko a Kvetná - štrkovanie</t>
  </si>
  <si>
    <t>Vybudovanie Skate parku - betónová plocha na Nábreží</t>
  </si>
  <si>
    <t>Dokončenie chodníka na Nábreží</t>
  </si>
  <si>
    <t>Údržba budov - klimatizácia server</t>
  </si>
  <si>
    <t>MŠ Komenského – zriadenie novej triedy</t>
  </si>
  <si>
    <t xml:space="preserve">Statické zastabilizovanie priečok a rekonštrukcia soc. zariadenia CVČ </t>
  </si>
  <si>
    <t>ZMENA  RO č.4-23.7.</t>
  </si>
  <si>
    <t>721xxx</t>
  </si>
  <si>
    <t>ZMENA RO č.5-1.10.</t>
  </si>
  <si>
    <t>Príspevok TS - na výmenu okien na MsÚ</t>
  </si>
  <si>
    <t>ZMENA RO č.6-8.10</t>
  </si>
  <si>
    <t>Príspevok TS - na opravu ihriska pri Saleziánoch</t>
  </si>
  <si>
    <t>Príspevok TS - na výmenu okien na budove jedálne ZŠ Komenského</t>
  </si>
  <si>
    <t>Ulica Borinová, Šipová, Mlynská - asfaltová úprava-navýšenie sumy</t>
  </si>
  <si>
    <t>ZMENA RO č.7-5.11</t>
  </si>
  <si>
    <t>Dotácia pre Dom Charitas - denný stacionár</t>
  </si>
  <si>
    <t>Dotácia pre nocľaháreň</t>
  </si>
  <si>
    <t>231xxx</t>
  </si>
  <si>
    <t>Príjem z predaja bytu na ul. Bernolákova</t>
  </si>
  <si>
    <t>Monitorovacie správy - Revitalizácia verej.priestr.-Nábrežie</t>
  </si>
  <si>
    <t>Príspevok TS - vymaľovanie kríža na cintoríne</t>
  </si>
  <si>
    <t>6xxxxx</t>
  </si>
  <si>
    <t>Zúčtovanie nákladov z dotácie pre nocľaháreň</t>
  </si>
  <si>
    <t>Špeciálne stroje a prístroje</t>
  </si>
  <si>
    <t>Asfaltovanie ulice Sladkovičova - slepá ulica</t>
  </si>
  <si>
    <t>Splašková kanalizácia - vecné bremeno</t>
  </si>
  <si>
    <t>MŠ Veterná - asfaltovanie okolo pieskovísk a ich rekonštr.</t>
  </si>
  <si>
    <t>Príjmy - služby v Altise</t>
  </si>
  <si>
    <t>Reprezentačné výdavky</t>
  </si>
  <si>
    <t>Ulica Hlinisko, Kvetná, Zubrohlava - asfaltová úprava</t>
  </si>
  <si>
    <t>Ulica Lesná - štrkovanie a asfaltová úprava</t>
  </si>
  <si>
    <t>PLNENIE 31.12.2012</t>
  </si>
  <si>
    <t>Príjem za útulok</t>
  </si>
  <si>
    <t>Príjem  - Zberný dvor</t>
  </si>
  <si>
    <t>Náhrady z poistného plnenia</t>
  </si>
  <si>
    <t>Príjmy z vratiek</t>
  </si>
  <si>
    <t>Dotácia na BV - pre ZŠ Brehy</t>
  </si>
  <si>
    <t>Dotácia - Revitalizácia verejných priestranstiev</t>
  </si>
  <si>
    <t>Dotácia - §52a - ÚPSVaR</t>
  </si>
  <si>
    <t>Granty (Bonu Fructi)</t>
  </si>
  <si>
    <t>Komunikačná infraštruktúra</t>
  </si>
  <si>
    <t>Nájomné prevádzkových strojov, prístrojov, zariadení a náradia</t>
  </si>
  <si>
    <t>Pokuty a penále</t>
  </si>
  <si>
    <t>§52a - ÚPSVaR</t>
  </si>
  <si>
    <t>Energetický certifikát (s rozpočt.položkou)</t>
  </si>
  <si>
    <t>Príspevok na vybavenie jazykovej triedy (bez RK)</t>
  </si>
  <si>
    <t>Odchodné (bez RK)</t>
  </si>
  <si>
    <t>Monitorovacia správa -EU  (s rozpočt.položkou)</t>
  </si>
  <si>
    <t>Dotácia na dopravné (bez RK)</t>
  </si>
  <si>
    <t>Dotácia vzdelávacie poukazy (bez RK)</t>
  </si>
  <si>
    <t>Školský klub (bez RK)</t>
  </si>
  <si>
    <t>ZŠS pri ZŠ Brehy (bez RK)</t>
  </si>
  <si>
    <t>Monitorovacia správa -EU (s rozpočt.položkou)</t>
  </si>
  <si>
    <t>Vrátky stravného (spolu za všetky zariadenia)</t>
  </si>
  <si>
    <t>Údržba verejného osvetlenia</t>
  </si>
  <si>
    <t>Vrátky (učeb.pomôcky,SZP,cestovné)</t>
  </si>
  <si>
    <t>Dotácia na odchodné - pre ZŠ</t>
  </si>
  <si>
    <t>ZMENA RO 9-31.12.</t>
  </si>
  <si>
    <t>% plnenia</t>
  </si>
  <si>
    <t>Schválené MsZ v Námestove dňa ..........</t>
  </si>
  <si>
    <t>Plnenie rozpočtu Mesta Námestovo na rok 2012</t>
  </si>
  <si>
    <t xml:space="preserve">Revitalizácia Nábrežia </t>
  </si>
  <si>
    <t>Predkladá Emília Nováková, vedúca finančného oddelenia</t>
  </si>
  <si>
    <t>primátor mesta</t>
  </si>
  <si>
    <t>Námestovo, 19.03.2013</t>
  </si>
  <si>
    <t>Vyvesené dňa 03.06.2013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</si>
</sst>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\P\r\a\vd\a;&quot;Pravda&quot;;&quot;Nepravda&quot;"/>
    <numFmt numFmtId="168" formatCode="[$€-2]\ #\ ##,000_);[Red]\([$¥€-2]\ #\ ##,000\)"/>
    <numFmt numFmtId="169" formatCode="0.0%"/>
    <numFmt numFmtId="170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u val="single"/>
      <sz val="12"/>
      <name val="Arial CE"/>
      <family val="2"/>
    </font>
    <font>
      <b/>
      <u val="single"/>
      <sz val="10"/>
      <name val="Arial"/>
      <family val="2"/>
    </font>
    <font>
      <b/>
      <sz val="16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4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5" fillId="16" borderId="0" xfId="0" applyFont="1" applyFill="1" applyAlignment="1">
      <alignment horizontal="right"/>
    </xf>
    <xf numFmtId="0" fontId="5" fillId="16" borderId="0" xfId="0" applyFont="1" applyFill="1" applyAlignment="1">
      <alignment/>
    </xf>
    <xf numFmtId="1" fontId="6" fillId="16" borderId="0" xfId="0" applyNumberFormat="1" applyFont="1" applyFill="1" applyAlignment="1">
      <alignment/>
    </xf>
    <xf numFmtId="0" fontId="3" fillId="16" borderId="0" xfId="0" applyFont="1" applyFill="1" applyAlignment="1">
      <alignment horizontal="right"/>
    </xf>
    <xf numFmtId="0" fontId="0" fillId="16" borderId="0" xfId="0" applyFill="1" applyAlignment="1">
      <alignment horizontal="right"/>
    </xf>
    <xf numFmtId="1" fontId="0" fillId="16" borderId="0" xfId="0" applyNumberFormat="1" applyFill="1" applyAlignment="1">
      <alignment/>
    </xf>
    <xf numFmtId="0" fontId="8" fillId="16" borderId="0" xfId="0" applyFont="1" applyFill="1" applyAlignment="1">
      <alignment horizontal="right"/>
    </xf>
    <xf numFmtId="0" fontId="9" fillId="16" borderId="0" xfId="0" applyFont="1" applyFill="1" applyAlignment="1">
      <alignment/>
    </xf>
    <xf numFmtId="0" fontId="3" fillId="16" borderId="0" xfId="0" applyFont="1" applyFill="1" applyAlignment="1">
      <alignment horizontal="right"/>
    </xf>
    <xf numFmtId="0" fontId="3" fillId="16" borderId="0" xfId="0" applyFont="1" applyFill="1" applyAlignment="1">
      <alignment/>
    </xf>
    <xf numFmtId="49" fontId="5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/>
    </xf>
    <xf numFmtId="49" fontId="3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 horizontal="right"/>
    </xf>
    <xf numFmtId="1" fontId="0" fillId="16" borderId="0" xfId="0" applyNumberFormat="1" applyFont="1" applyFill="1" applyAlignment="1">
      <alignment/>
    </xf>
    <xf numFmtId="14" fontId="5" fillId="16" borderId="0" xfId="0" applyNumberFormat="1" applyFont="1" applyFill="1" applyAlignment="1">
      <alignment horizontal="right"/>
    </xf>
    <xf numFmtId="1" fontId="5" fillId="16" borderId="0" xfId="0" applyNumberFormat="1" applyFont="1" applyFill="1" applyAlignment="1">
      <alignment/>
    </xf>
    <xf numFmtId="14" fontId="3" fillId="16" borderId="0" xfId="0" applyNumberFormat="1" applyFont="1" applyFill="1" applyAlignment="1">
      <alignment horizontal="right"/>
    </xf>
    <xf numFmtId="14" fontId="4" fillId="16" borderId="0" xfId="0" applyNumberFormat="1" applyFont="1" applyFill="1" applyAlignment="1">
      <alignment horizontal="right"/>
    </xf>
    <xf numFmtId="49" fontId="5" fillId="16" borderId="0" xfId="0" applyNumberFormat="1" applyFont="1" applyFill="1" applyAlignment="1" applyProtection="1">
      <alignment horizontal="right"/>
      <protection/>
    </xf>
    <xf numFmtId="0" fontId="10" fillId="16" borderId="0" xfId="0" applyFont="1" applyFill="1" applyAlignment="1">
      <alignment horizontal="right"/>
    </xf>
    <xf numFmtId="0" fontId="10" fillId="16" borderId="0" xfId="0" applyFont="1" applyFill="1" applyAlignment="1">
      <alignment/>
    </xf>
    <xf numFmtId="49" fontId="5" fillId="16" borderId="0" xfId="0" applyNumberFormat="1" applyFont="1" applyFill="1" applyAlignment="1" applyProtection="1">
      <alignment horizontal="right"/>
      <protection locked="0"/>
    </xf>
    <xf numFmtId="0" fontId="3" fillId="16" borderId="0" xfId="0" applyNumberFormat="1" applyFont="1" applyFill="1" applyAlignment="1">
      <alignment horizontal="right"/>
    </xf>
    <xf numFmtId="0" fontId="6" fillId="16" borderId="0" xfId="0" applyFont="1" applyFill="1" applyAlignment="1">
      <alignment horizontal="right"/>
    </xf>
    <xf numFmtId="0" fontId="6" fillId="16" borderId="0" xfId="0" applyFont="1" applyFill="1" applyAlignment="1">
      <alignment/>
    </xf>
    <xf numFmtId="0" fontId="11" fillId="16" borderId="0" xfId="0" applyFont="1" applyFill="1" applyAlignment="1">
      <alignment horizontal="right"/>
    </xf>
    <xf numFmtId="0" fontId="4" fillId="16" borderId="0" xfId="0" applyFont="1" applyFill="1" applyAlignment="1">
      <alignment horizontal="right"/>
    </xf>
    <xf numFmtId="0" fontId="4" fillId="16" borderId="0" xfId="0" applyFont="1" applyFill="1" applyAlignment="1">
      <alignment/>
    </xf>
    <xf numFmtId="1" fontId="12" fillId="16" borderId="0" xfId="0" applyNumberFormat="1" applyFont="1" applyFill="1" applyAlignment="1">
      <alignment/>
    </xf>
    <xf numFmtId="0" fontId="4" fillId="16" borderId="0" xfId="0" applyFont="1" applyFill="1" applyAlignment="1">
      <alignment horizontal="right"/>
    </xf>
    <xf numFmtId="1" fontId="4" fillId="16" borderId="0" xfId="0" applyNumberFormat="1" applyFont="1" applyFill="1" applyAlignment="1">
      <alignment/>
    </xf>
    <xf numFmtId="0" fontId="0" fillId="16" borderId="0" xfId="0" applyFont="1" applyFill="1" applyAlignment="1">
      <alignment horizontal="right"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0" fillId="7" borderId="0" xfId="0" applyFill="1" applyAlignment="1">
      <alignment horizontal="right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1" fontId="6" fillId="7" borderId="0" xfId="0" applyNumberFormat="1" applyFont="1" applyFill="1" applyAlignment="1">
      <alignment/>
    </xf>
    <xf numFmtId="0" fontId="3" fillId="7" borderId="0" xfId="0" applyFont="1" applyFill="1" applyAlignment="1">
      <alignment/>
    </xf>
    <xf numFmtId="0" fontId="8" fillId="7" borderId="0" xfId="0" applyFont="1" applyFill="1" applyAlignment="1">
      <alignment horizontal="right"/>
    </xf>
    <xf numFmtId="1" fontId="6" fillId="7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1" fontId="6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" fontId="1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7" borderId="0" xfId="0" applyFont="1" applyFill="1" applyAlignment="1">
      <alignment/>
    </xf>
    <xf numFmtId="0" fontId="6" fillId="7" borderId="0" xfId="0" applyFont="1" applyFill="1" applyAlignment="1">
      <alignment horizontal="right"/>
    </xf>
    <xf numFmtId="0" fontId="5" fillId="7" borderId="0" xfId="0" applyNumberFormat="1" applyFont="1" applyFill="1" applyAlignment="1">
      <alignment horizontal="right"/>
    </xf>
    <xf numFmtId="1" fontId="5" fillId="7" borderId="0" xfId="0" applyNumberFormat="1" applyFont="1" applyFill="1" applyAlignment="1">
      <alignment/>
    </xf>
    <xf numFmtId="1" fontId="0" fillId="7" borderId="0" xfId="0" applyNumberFormat="1" applyFill="1" applyAlignment="1">
      <alignment/>
    </xf>
    <xf numFmtId="0" fontId="8" fillId="7" borderId="0" xfId="0" applyNumberFormat="1" applyFont="1" applyFill="1" applyAlignment="1">
      <alignment horizontal="right"/>
    </xf>
    <xf numFmtId="0" fontId="8" fillId="7" borderId="0" xfId="0" applyFont="1" applyFill="1" applyAlignment="1">
      <alignment/>
    </xf>
    <xf numFmtId="49" fontId="5" fillId="7" borderId="0" xfId="0" applyNumberFormat="1" applyFont="1" applyFill="1" applyAlignment="1">
      <alignment horizontal="right"/>
    </xf>
    <xf numFmtId="1" fontId="0" fillId="7" borderId="0" xfId="0" applyNumberFormat="1" applyFont="1" applyFill="1" applyAlignment="1">
      <alignment/>
    </xf>
    <xf numFmtId="49" fontId="3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/>
    </xf>
    <xf numFmtId="1" fontId="0" fillId="7" borderId="0" xfId="0" applyNumberFormat="1" applyFont="1" applyFill="1" applyAlignment="1">
      <alignment/>
    </xf>
    <xf numFmtId="0" fontId="1" fillId="16" borderId="0" xfId="0" applyFont="1" applyFill="1" applyAlignment="1">
      <alignment/>
    </xf>
    <xf numFmtId="0" fontId="14" fillId="0" borderId="0" xfId="0" applyFont="1" applyAlignment="1">
      <alignment/>
    </xf>
    <xf numFmtId="0" fontId="0" fillId="7" borderId="0" xfId="0" applyNumberFormat="1" applyFont="1" applyFill="1" applyAlignment="1">
      <alignment horizontal="right"/>
    </xf>
    <xf numFmtId="49" fontId="0" fillId="7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16" borderId="0" xfId="0" applyFont="1" applyFill="1" applyAlignment="1">
      <alignment/>
    </xf>
    <xf numFmtId="0" fontId="0" fillId="7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34" borderId="0" xfId="0" applyFill="1" applyAlignment="1">
      <alignment/>
    </xf>
    <xf numFmtId="10" fontId="6" fillId="16" borderId="0" xfId="44" applyNumberFormat="1" applyFont="1" applyFill="1" applyAlignment="1">
      <alignment/>
    </xf>
    <xf numFmtId="10" fontId="0" fillId="7" borderId="0" xfId="44" applyNumberFormat="1" applyFont="1" applyFill="1" applyAlignment="1">
      <alignment/>
    </xf>
    <xf numFmtId="0" fontId="12" fillId="33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6" fillId="16" borderId="0" xfId="0" applyFont="1" applyFill="1" applyAlignment="1">
      <alignment/>
    </xf>
    <xf numFmtId="10" fontId="0" fillId="16" borderId="0" xfId="44" applyNumberFormat="1" applyFont="1" applyFill="1" applyAlignment="1">
      <alignment/>
    </xf>
    <xf numFmtId="10" fontId="0" fillId="0" borderId="0" xfId="44" applyNumberFormat="1" applyFont="1" applyFill="1" applyAlignment="1">
      <alignment/>
    </xf>
    <xf numFmtId="10" fontId="6" fillId="7" borderId="0" xfId="44" applyNumberFormat="1" applyFont="1" applyFill="1" applyAlignment="1">
      <alignment/>
    </xf>
    <xf numFmtId="10" fontId="12" fillId="16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10" fontId="0" fillId="33" borderId="0" xfId="44" applyNumberFormat="1" applyFont="1" applyFill="1" applyAlignment="1">
      <alignment/>
    </xf>
    <xf numFmtId="10" fontId="6" fillId="33" borderId="0" xfId="44" applyNumberFormat="1" applyFont="1" applyFill="1" applyAlignment="1">
      <alignment/>
    </xf>
    <xf numFmtId="10" fontId="0" fillId="3" borderId="0" xfId="44" applyNumberFormat="1" applyFont="1" applyFill="1" applyAlignment="1">
      <alignment/>
    </xf>
    <xf numFmtId="10" fontId="6" fillId="3" borderId="0" xfId="44" applyNumberFormat="1" applyFont="1" applyFill="1" applyAlignment="1">
      <alignment/>
    </xf>
    <xf numFmtId="10" fontId="12" fillId="33" borderId="0" xfId="44" applyNumberFormat="1" applyFont="1" applyFill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1162050</xdr:colOff>
      <xdr:row>8</xdr:row>
      <xdr:rowOff>66675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526"/>
  <sheetViews>
    <sheetView tabSelected="1" zoomScalePageLayoutView="0" workbookViewId="0" topLeftCell="A487">
      <selection activeCell="B505" sqref="B505"/>
    </sheetView>
  </sheetViews>
  <sheetFormatPr defaultColWidth="9.140625" defaultRowHeight="12.75"/>
  <cols>
    <col min="2" max="2" width="63.57421875" style="0" customWidth="1"/>
    <col min="3" max="3" width="19.140625" style="0" customWidth="1"/>
    <col min="4" max="4" width="16.57421875" style="0" customWidth="1"/>
    <col min="5" max="5" width="16.28125" style="0" hidden="1" customWidth="1"/>
    <col min="6" max="6" width="16.57421875" style="0" hidden="1" customWidth="1"/>
    <col min="7" max="7" width="16.140625" style="0" hidden="1" customWidth="1"/>
    <col min="8" max="8" width="15.00390625" style="0" hidden="1" customWidth="1"/>
    <col min="9" max="9" width="14.57421875" style="0" hidden="1" customWidth="1"/>
    <col min="10" max="10" width="15.00390625" style="0" hidden="1" customWidth="1"/>
    <col min="11" max="11" width="14.57421875" style="0" customWidth="1"/>
    <col min="12" max="12" width="16.28125" style="0" customWidth="1"/>
    <col min="13" max="13" width="17.57421875" style="0" customWidth="1"/>
    <col min="14" max="14" width="51.140625" style="0" customWidth="1"/>
  </cols>
  <sheetData>
    <row r="2" ht="12.75">
      <c r="N2" s="2"/>
    </row>
    <row r="3" ht="12.75">
      <c r="N3" s="2"/>
    </row>
    <row r="4" ht="12.75">
      <c r="N4" s="2"/>
    </row>
    <row r="5" spans="2:14" ht="12.75">
      <c r="B5" s="7"/>
      <c r="N5" s="2"/>
    </row>
    <row r="6" ht="12.75">
      <c r="N6" s="2"/>
    </row>
    <row r="7" ht="12.75">
      <c r="N7" s="2"/>
    </row>
    <row r="8" ht="12.75">
      <c r="N8" s="2"/>
    </row>
    <row r="9" ht="12.75">
      <c r="N9" s="2"/>
    </row>
    <row r="10" spans="1:14" ht="20.25">
      <c r="A10" s="7"/>
      <c r="B10" s="104" t="s">
        <v>449</v>
      </c>
      <c r="C10" s="103"/>
      <c r="D10" s="7"/>
      <c r="E10" s="7"/>
      <c r="F10" s="7"/>
      <c r="G10" s="7"/>
      <c r="H10" s="7"/>
      <c r="I10" s="7"/>
      <c r="J10" s="7"/>
      <c r="N10" s="2"/>
    </row>
    <row r="11" spans="1:14" ht="12.75">
      <c r="A11" s="99"/>
      <c r="B11" s="100"/>
      <c r="C11" s="7"/>
      <c r="D11" s="7"/>
      <c r="E11" s="7"/>
      <c r="F11" s="7"/>
      <c r="N11" s="2"/>
    </row>
    <row r="12" ht="12.75">
      <c r="N12" s="2"/>
    </row>
    <row r="13" spans="1:14" ht="18">
      <c r="A13" s="8" t="s">
        <v>0</v>
      </c>
      <c r="B13" s="9"/>
      <c r="C13" s="10" t="s">
        <v>354</v>
      </c>
      <c r="D13" s="95" t="s">
        <v>355</v>
      </c>
      <c r="E13" s="95" t="s">
        <v>368</v>
      </c>
      <c r="F13" s="95" t="s">
        <v>381</v>
      </c>
      <c r="G13" s="101" t="s">
        <v>395</v>
      </c>
      <c r="H13" s="101" t="s">
        <v>397</v>
      </c>
      <c r="I13" s="101" t="s">
        <v>399</v>
      </c>
      <c r="J13" s="101" t="s">
        <v>403</v>
      </c>
      <c r="K13" s="101" t="s">
        <v>446</v>
      </c>
      <c r="L13" s="101" t="s">
        <v>420</v>
      </c>
      <c r="M13" s="110" t="s">
        <v>447</v>
      </c>
      <c r="N13" s="2"/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"/>
    </row>
    <row r="15" spans="1:14" ht="15.75">
      <c r="A15" s="13">
        <v>110</v>
      </c>
      <c r="B15" s="14" t="s">
        <v>1</v>
      </c>
      <c r="C15" s="15">
        <f aca="true" t="shared" si="0" ref="C15:L15">C16</f>
        <v>2585300</v>
      </c>
      <c r="D15" s="15">
        <f t="shared" si="0"/>
        <v>2618300</v>
      </c>
      <c r="E15" s="15">
        <f t="shared" si="0"/>
        <v>2648300</v>
      </c>
      <c r="F15" s="15">
        <f t="shared" si="0"/>
        <v>2648300</v>
      </c>
      <c r="G15" s="15">
        <f t="shared" si="0"/>
        <v>2648300</v>
      </c>
      <c r="H15" s="15">
        <f t="shared" si="0"/>
        <v>2648300</v>
      </c>
      <c r="I15" s="15">
        <f t="shared" si="0"/>
        <v>2748300</v>
      </c>
      <c r="J15" s="15">
        <f t="shared" si="0"/>
        <v>2748300</v>
      </c>
      <c r="K15" s="15">
        <f t="shared" si="0"/>
        <v>2748300</v>
      </c>
      <c r="L15" s="15">
        <f t="shared" si="0"/>
        <v>2811800</v>
      </c>
      <c r="M15" s="106">
        <f>L15/K15</f>
        <v>1.023105192300695</v>
      </c>
      <c r="N15" s="2"/>
    </row>
    <row r="16" spans="1:14" ht="12.75">
      <c r="A16" s="16">
        <v>111</v>
      </c>
      <c r="B16" s="12" t="s">
        <v>2</v>
      </c>
      <c r="C16" s="12">
        <v>2585300</v>
      </c>
      <c r="D16" s="12">
        <v>2618300</v>
      </c>
      <c r="E16" s="12">
        <v>2648300</v>
      </c>
      <c r="F16" s="12">
        <v>2648300</v>
      </c>
      <c r="G16" s="12">
        <v>2648300</v>
      </c>
      <c r="H16" s="12">
        <v>2648300</v>
      </c>
      <c r="I16" s="12">
        <v>2748300</v>
      </c>
      <c r="J16" s="12">
        <v>2748300</v>
      </c>
      <c r="K16" s="12">
        <v>2748300</v>
      </c>
      <c r="L16" s="12">
        <v>2811800</v>
      </c>
      <c r="M16" s="111">
        <f>L16/K16</f>
        <v>1.023105192300695</v>
      </c>
      <c r="N16" s="2"/>
    </row>
    <row r="17" spans="1:14" ht="12.75">
      <c r="A17" s="1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11"/>
      <c r="N17" s="2"/>
    </row>
    <row r="18" spans="1:14" ht="15.75">
      <c r="A18" s="13">
        <v>120</v>
      </c>
      <c r="B18" s="14" t="s">
        <v>3</v>
      </c>
      <c r="C18" s="15">
        <f aca="true" t="shared" si="1" ref="C18:L18">C19</f>
        <v>380000</v>
      </c>
      <c r="D18" s="15">
        <f t="shared" si="1"/>
        <v>380000</v>
      </c>
      <c r="E18" s="15">
        <f t="shared" si="1"/>
        <v>380000</v>
      </c>
      <c r="F18" s="15">
        <f t="shared" si="1"/>
        <v>380000</v>
      </c>
      <c r="G18" s="15">
        <f t="shared" si="1"/>
        <v>380000</v>
      </c>
      <c r="H18" s="15">
        <f t="shared" si="1"/>
        <v>380000</v>
      </c>
      <c r="I18" s="15">
        <f t="shared" si="1"/>
        <v>380000</v>
      </c>
      <c r="J18" s="15">
        <f t="shared" si="1"/>
        <v>380000</v>
      </c>
      <c r="K18" s="15">
        <f t="shared" si="1"/>
        <v>380000</v>
      </c>
      <c r="L18" s="15">
        <f t="shared" si="1"/>
        <v>383503</v>
      </c>
      <c r="M18" s="106">
        <f aca="true" t="shared" si="2" ref="M18:M78">L18/K18</f>
        <v>1.0092184210526316</v>
      </c>
      <c r="N18" s="2"/>
    </row>
    <row r="19" spans="1:14" ht="12.75">
      <c r="A19" s="17">
        <v>121</v>
      </c>
      <c r="B19" s="12" t="s">
        <v>4</v>
      </c>
      <c r="C19" s="12">
        <v>380000</v>
      </c>
      <c r="D19" s="12">
        <v>380000</v>
      </c>
      <c r="E19" s="12">
        <v>380000</v>
      </c>
      <c r="F19" s="12">
        <v>380000</v>
      </c>
      <c r="G19" s="12">
        <v>380000</v>
      </c>
      <c r="H19" s="12">
        <v>380000</v>
      </c>
      <c r="I19" s="12">
        <v>380000</v>
      </c>
      <c r="J19" s="12">
        <v>380000</v>
      </c>
      <c r="K19" s="12">
        <v>380000</v>
      </c>
      <c r="L19" s="12">
        <v>383503</v>
      </c>
      <c r="M19" s="111">
        <f t="shared" si="2"/>
        <v>1.0092184210526316</v>
      </c>
      <c r="N19" s="2"/>
    </row>
    <row r="20" spans="1:14" ht="12.75">
      <c r="A20" s="17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11"/>
      <c r="N20" s="2"/>
    </row>
    <row r="21" spans="1:14" ht="15.75">
      <c r="A21" s="13">
        <v>133</v>
      </c>
      <c r="B21" s="14" t="s">
        <v>5</v>
      </c>
      <c r="C21" s="15">
        <f aca="true" t="shared" si="3" ref="C21:I21">SUM(C22:C29)</f>
        <v>270850</v>
      </c>
      <c r="D21" s="15">
        <f t="shared" si="3"/>
        <v>270850</v>
      </c>
      <c r="E21" s="15">
        <f t="shared" si="3"/>
        <v>270850</v>
      </c>
      <c r="F21" s="15">
        <f t="shared" si="3"/>
        <v>270850</v>
      </c>
      <c r="G21" s="15">
        <f t="shared" si="3"/>
        <v>270850</v>
      </c>
      <c r="H21" s="15">
        <f t="shared" si="3"/>
        <v>270850</v>
      </c>
      <c r="I21" s="15">
        <f t="shared" si="3"/>
        <v>270850</v>
      </c>
      <c r="J21" s="15">
        <f>SUM(J22:J29)</f>
        <v>270850</v>
      </c>
      <c r="K21" s="15">
        <f>SUM(K22:K29)</f>
        <v>270850</v>
      </c>
      <c r="L21" s="15">
        <f>SUM(L22:L29)</f>
        <v>245502</v>
      </c>
      <c r="M21" s="106">
        <f t="shared" si="2"/>
        <v>0.906413143806535</v>
      </c>
      <c r="N21" s="2"/>
    </row>
    <row r="22" spans="1:14" ht="12.75">
      <c r="A22" s="16">
        <v>133001</v>
      </c>
      <c r="B22" s="9" t="s">
        <v>6</v>
      </c>
      <c r="C22" s="12">
        <v>4000</v>
      </c>
      <c r="D22" s="12">
        <v>4000</v>
      </c>
      <c r="E22" s="12">
        <v>4000</v>
      </c>
      <c r="F22" s="12">
        <v>4000</v>
      </c>
      <c r="G22" s="12">
        <v>4000</v>
      </c>
      <c r="H22" s="12">
        <v>4000</v>
      </c>
      <c r="I22" s="12">
        <v>4000</v>
      </c>
      <c r="J22" s="12">
        <v>4000</v>
      </c>
      <c r="K22" s="12">
        <v>4000</v>
      </c>
      <c r="L22" s="12">
        <v>4845</v>
      </c>
      <c r="M22" s="111">
        <f t="shared" si="2"/>
        <v>1.21125</v>
      </c>
      <c r="N22" s="2"/>
    </row>
    <row r="23" spans="1:14" ht="12.75">
      <c r="A23" s="16">
        <v>133003</v>
      </c>
      <c r="B23" s="9" t="s">
        <v>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142</v>
      </c>
      <c r="M23" s="111">
        <v>0</v>
      </c>
      <c r="N23" s="2"/>
    </row>
    <row r="24" spans="1:14" ht="12.75">
      <c r="A24" s="16">
        <v>133004</v>
      </c>
      <c r="B24" s="9" t="s">
        <v>8</v>
      </c>
      <c r="C24" s="12">
        <v>350</v>
      </c>
      <c r="D24" s="12">
        <v>350</v>
      </c>
      <c r="E24" s="12">
        <v>350</v>
      </c>
      <c r="F24" s="12">
        <v>350</v>
      </c>
      <c r="G24" s="12">
        <v>350</v>
      </c>
      <c r="H24" s="12">
        <v>350</v>
      </c>
      <c r="I24" s="12">
        <v>350</v>
      </c>
      <c r="J24" s="12">
        <v>350</v>
      </c>
      <c r="K24" s="12">
        <v>350</v>
      </c>
      <c r="L24" s="12">
        <v>338</v>
      </c>
      <c r="M24" s="111">
        <f t="shared" si="2"/>
        <v>0.9657142857142857</v>
      </c>
      <c r="N24" s="2"/>
    </row>
    <row r="25" spans="1:14" ht="12.75">
      <c r="A25" s="17">
        <v>133005</v>
      </c>
      <c r="B25" s="12" t="s">
        <v>9</v>
      </c>
      <c r="C25" s="12">
        <v>1500</v>
      </c>
      <c r="D25" s="12">
        <v>1500</v>
      </c>
      <c r="E25" s="12">
        <v>1500</v>
      </c>
      <c r="F25" s="12">
        <v>1500</v>
      </c>
      <c r="G25" s="12">
        <v>1500</v>
      </c>
      <c r="H25" s="12">
        <v>1500</v>
      </c>
      <c r="I25" s="12">
        <v>1500</v>
      </c>
      <c r="J25" s="12">
        <v>1500</v>
      </c>
      <c r="K25" s="12">
        <v>1500</v>
      </c>
      <c r="L25" s="12">
        <v>1356</v>
      </c>
      <c r="M25" s="111">
        <f t="shared" si="2"/>
        <v>0.904</v>
      </c>
      <c r="N25" s="2"/>
    </row>
    <row r="26" spans="1:14" ht="12.75">
      <c r="A26" s="17">
        <v>133006</v>
      </c>
      <c r="B26" s="12" t="s">
        <v>10</v>
      </c>
      <c r="C26" s="12">
        <v>2000</v>
      </c>
      <c r="D26" s="12">
        <v>2000</v>
      </c>
      <c r="E26" s="12">
        <v>2000</v>
      </c>
      <c r="F26" s="12">
        <v>2000</v>
      </c>
      <c r="G26" s="12">
        <v>2000</v>
      </c>
      <c r="H26" s="12">
        <v>2000</v>
      </c>
      <c r="I26" s="12">
        <v>2000</v>
      </c>
      <c r="J26" s="12">
        <v>2000</v>
      </c>
      <c r="K26" s="12">
        <v>2000</v>
      </c>
      <c r="L26" s="12">
        <v>2102</v>
      </c>
      <c r="M26" s="111">
        <f t="shared" si="2"/>
        <v>1.051</v>
      </c>
      <c r="N26" s="2"/>
    </row>
    <row r="27" spans="1:14" ht="12.75">
      <c r="A27" s="16">
        <v>133012</v>
      </c>
      <c r="B27" s="9" t="s">
        <v>11</v>
      </c>
      <c r="C27" s="12">
        <v>8000</v>
      </c>
      <c r="D27" s="12">
        <v>8000</v>
      </c>
      <c r="E27" s="12">
        <v>8000</v>
      </c>
      <c r="F27" s="12">
        <v>8000</v>
      </c>
      <c r="G27" s="12">
        <v>8000</v>
      </c>
      <c r="H27" s="12">
        <v>8000</v>
      </c>
      <c r="I27" s="12">
        <v>8000</v>
      </c>
      <c r="J27" s="12">
        <v>8000</v>
      </c>
      <c r="K27" s="12">
        <v>8000</v>
      </c>
      <c r="L27" s="12">
        <v>9279</v>
      </c>
      <c r="M27" s="111">
        <f t="shared" si="2"/>
        <v>1.159875</v>
      </c>
      <c r="N27" s="2"/>
    </row>
    <row r="28" spans="1:14" ht="12.75">
      <c r="A28" s="16">
        <v>133013</v>
      </c>
      <c r="B28" s="9" t="s">
        <v>12</v>
      </c>
      <c r="C28" s="12">
        <v>90000</v>
      </c>
      <c r="D28" s="12">
        <v>90000</v>
      </c>
      <c r="E28" s="12">
        <v>90000</v>
      </c>
      <c r="F28" s="12">
        <v>90000</v>
      </c>
      <c r="G28" s="12">
        <v>90000</v>
      </c>
      <c r="H28" s="12">
        <v>90000</v>
      </c>
      <c r="I28" s="12">
        <v>90000</v>
      </c>
      <c r="J28" s="12">
        <v>90000</v>
      </c>
      <c r="K28" s="12">
        <v>90000</v>
      </c>
      <c r="L28" s="12">
        <v>68634</v>
      </c>
      <c r="M28" s="111">
        <f t="shared" si="2"/>
        <v>0.7626</v>
      </c>
      <c r="N28" s="2"/>
    </row>
    <row r="29" spans="1:14" ht="12.75">
      <c r="A29" s="16">
        <v>133013</v>
      </c>
      <c r="B29" s="9" t="s">
        <v>13</v>
      </c>
      <c r="C29" s="12">
        <v>165000</v>
      </c>
      <c r="D29" s="12">
        <v>165000</v>
      </c>
      <c r="E29" s="12">
        <v>165000</v>
      </c>
      <c r="F29" s="12">
        <v>165000</v>
      </c>
      <c r="G29" s="12">
        <v>165000</v>
      </c>
      <c r="H29" s="12">
        <v>165000</v>
      </c>
      <c r="I29" s="12">
        <v>165000</v>
      </c>
      <c r="J29" s="12">
        <v>165000</v>
      </c>
      <c r="K29" s="12">
        <v>165000</v>
      </c>
      <c r="L29" s="12">
        <v>158806</v>
      </c>
      <c r="M29" s="111">
        <f t="shared" si="2"/>
        <v>0.962460606060606</v>
      </c>
      <c r="N29" s="2"/>
    </row>
    <row r="30" spans="1:14" ht="12.75">
      <c r="A30" s="1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11"/>
      <c r="N30" s="2"/>
    </row>
    <row r="31" spans="1:14" ht="15.75">
      <c r="A31" s="13">
        <v>210</v>
      </c>
      <c r="B31" s="14" t="s">
        <v>14</v>
      </c>
      <c r="C31" s="15">
        <f aca="true" t="shared" si="4" ref="C31:I31">SUM(C32:C40)</f>
        <v>192318</v>
      </c>
      <c r="D31" s="15">
        <f t="shared" si="4"/>
        <v>190668</v>
      </c>
      <c r="E31" s="15">
        <f t="shared" si="4"/>
        <v>190668</v>
      </c>
      <c r="F31" s="15">
        <f t="shared" si="4"/>
        <v>190668</v>
      </c>
      <c r="G31" s="15">
        <f t="shared" si="4"/>
        <v>190668</v>
      </c>
      <c r="H31" s="15">
        <f t="shared" si="4"/>
        <v>190668</v>
      </c>
      <c r="I31" s="15">
        <f t="shared" si="4"/>
        <v>190668</v>
      </c>
      <c r="J31" s="15">
        <f>SUM(J32:J40)</f>
        <v>190668</v>
      </c>
      <c r="K31" s="15">
        <f>SUM(K32:K40)</f>
        <v>186168</v>
      </c>
      <c r="L31" s="15">
        <f>SUM(L32:L40)</f>
        <v>170915</v>
      </c>
      <c r="M31" s="106">
        <f t="shared" si="2"/>
        <v>0.9180686261870998</v>
      </c>
      <c r="N31" s="2"/>
    </row>
    <row r="32" spans="1:14" ht="12.75">
      <c r="A32" s="17">
        <v>212002</v>
      </c>
      <c r="B32" s="12" t="s">
        <v>15</v>
      </c>
      <c r="C32" s="12">
        <v>7900</v>
      </c>
      <c r="D32" s="12">
        <v>7900</v>
      </c>
      <c r="E32" s="12">
        <v>7900</v>
      </c>
      <c r="F32" s="12">
        <v>7900</v>
      </c>
      <c r="G32" s="12">
        <v>7900</v>
      </c>
      <c r="H32" s="12">
        <v>7900</v>
      </c>
      <c r="I32" s="12">
        <v>7900</v>
      </c>
      <c r="J32" s="12">
        <v>7900</v>
      </c>
      <c r="K32" s="12">
        <v>7900</v>
      </c>
      <c r="L32" s="12">
        <v>13951</v>
      </c>
      <c r="M32" s="111">
        <f t="shared" si="2"/>
        <v>1.7659493670886075</v>
      </c>
      <c r="N32" s="2"/>
    </row>
    <row r="33" spans="1:14" ht="12.75">
      <c r="A33" s="17">
        <v>212003</v>
      </c>
      <c r="B33" s="12" t="s">
        <v>16</v>
      </c>
      <c r="C33" s="12">
        <v>29000</v>
      </c>
      <c r="D33" s="12">
        <v>29000</v>
      </c>
      <c r="E33" s="12">
        <v>29000</v>
      </c>
      <c r="F33" s="12">
        <v>29000</v>
      </c>
      <c r="G33" s="12">
        <v>29000</v>
      </c>
      <c r="H33" s="12">
        <v>29000</v>
      </c>
      <c r="I33" s="12">
        <v>29000</v>
      </c>
      <c r="J33" s="12">
        <v>29000</v>
      </c>
      <c r="K33" s="12">
        <v>29000</v>
      </c>
      <c r="L33" s="12">
        <v>18666</v>
      </c>
      <c r="M33" s="111">
        <f t="shared" si="2"/>
        <v>0.6436551724137931</v>
      </c>
      <c r="N33" s="2"/>
    </row>
    <row r="34" spans="1:14" ht="12.75">
      <c r="A34" s="17">
        <v>212003</v>
      </c>
      <c r="B34" s="12" t="s">
        <v>17</v>
      </c>
      <c r="C34" s="12">
        <v>56000</v>
      </c>
      <c r="D34" s="12">
        <v>56000</v>
      </c>
      <c r="E34" s="12">
        <v>56000</v>
      </c>
      <c r="F34" s="12">
        <v>56000</v>
      </c>
      <c r="G34" s="12">
        <v>56000</v>
      </c>
      <c r="H34" s="12">
        <v>56000</v>
      </c>
      <c r="I34" s="12">
        <v>56000</v>
      </c>
      <c r="J34" s="12">
        <v>56000</v>
      </c>
      <c r="K34" s="12">
        <v>56000</v>
      </c>
      <c r="L34" s="12">
        <v>53197</v>
      </c>
      <c r="M34" s="111">
        <f t="shared" si="2"/>
        <v>0.9499464285714285</v>
      </c>
      <c r="N34" s="2"/>
    </row>
    <row r="35" spans="1:14" ht="12.75">
      <c r="A35" s="17">
        <v>212003</v>
      </c>
      <c r="B35" s="12" t="s">
        <v>18</v>
      </c>
      <c r="C35" s="12">
        <v>49500</v>
      </c>
      <c r="D35" s="12">
        <v>49500</v>
      </c>
      <c r="E35" s="12">
        <v>49500</v>
      </c>
      <c r="F35" s="12">
        <v>49500</v>
      </c>
      <c r="G35" s="12">
        <v>49500</v>
      </c>
      <c r="H35" s="12">
        <v>49500</v>
      </c>
      <c r="I35" s="12">
        <v>49500</v>
      </c>
      <c r="J35" s="12">
        <v>49500</v>
      </c>
      <c r="K35" s="12">
        <v>49500</v>
      </c>
      <c r="L35" s="12">
        <v>44963</v>
      </c>
      <c r="M35" s="111">
        <f t="shared" si="2"/>
        <v>0.9083434343434343</v>
      </c>
      <c r="N35" s="2"/>
    </row>
    <row r="36" spans="1:14" ht="12.75">
      <c r="A36" s="17">
        <v>212003</v>
      </c>
      <c r="B36" s="12" t="s">
        <v>19</v>
      </c>
      <c r="C36" s="12">
        <v>43000</v>
      </c>
      <c r="D36" s="12">
        <v>43000</v>
      </c>
      <c r="E36" s="12">
        <v>43000</v>
      </c>
      <c r="F36" s="12">
        <v>43000</v>
      </c>
      <c r="G36" s="12">
        <v>43000</v>
      </c>
      <c r="H36" s="12">
        <v>43000</v>
      </c>
      <c r="I36" s="12">
        <v>43000</v>
      </c>
      <c r="J36" s="12">
        <v>43000</v>
      </c>
      <c r="K36" s="12">
        <v>38500</v>
      </c>
      <c r="L36" s="12">
        <v>39305</v>
      </c>
      <c r="M36" s="111">
        <f t="shared" si="2"/>
        <v>1.020909090909091</v>
      </c>
      <c r="N36" s="2"/>
    </row>
    <row r="37" spans="1:14" ht="12.75">
      <c r="A37" s="17">
        <v>212003</v>
      </c>
      <c r="B37" s="11" t="s">
        <v>421</v>
      </c>
      <c r="C37" s="12"/>
      <c r="D37" s="12"/>
      <c r="E37" s="12"/>
      <c r="F37" s="12"/>
      <c r="G37" s="12"/>
      <c r="H37" s="12"/>
      <c r="I37" s="12"/>
      <c r="J37" s="12"/>
      <c r="K37" s="12"/>
      <c r="L37" s="12">
        <v>833</v>
      </c>
      <c r="M37" s="111">
        <v>0</v>
      </c>
      <c r="N37" s="2"/>
    </row>
    <row r="38" spans="1:14" ht="12.75">
      <c r="A38" s="17" t="s">
        <v>353</v>
      </c>
      <c r="B38" s="12" t="s">
        <v>20</v>
      </c>
      <c r="C38" s="18">
        <v>3268</v>
      </c>
      <c r="D38" s="18">
        <v>3268</v>
      </c>
      <c r="E38" s="18">
        <v>3268</v>
      </c>
      <c r="F38" s="18">
        <v>3268</v>
      </c>
      <c r="G38" s="18">
        <v>3268</v>
      </c>
      <c r="H38" s="18">
        <v>3268</v>
      </c>
      <c r="I38" s="18">
        <v>3268</v>
      </c>
      <c r="J38" s="18">
        <v>3268</v>
      </c>
      <c r="K38" s="18">
        <v>3268</v>
      </c>
      <c r="L38" s="12"/>
      <c r="M38" s="111">
        <f t="shared" si="2"/>
        <v>0</v>
      </c>
      <c r="N38" s="115"/>
    </row>
    <row r="39" spans="1:14" ht="12.75">
      <c r="A39" s="17" t="s">
        <v>353</v>
      </c>
      <c r="B39" s="12" t="s">
        <v>21</v>
      </c>
      <c r="C39" s="18">
        <v>3000</v>
      </c>
      <c r="D39" s="18">
        <v>2000</v>
      </c>
      <c r="E39" s="18">
        <v>2000</v>
      </c>
      <c r="F39" s="18">
        <v>2000</v>
      </c>
      <c r="G39" s="18">
        <v>2000</v>
      </c>
      <c r="H39" s="18">
        <v>2000</v>
      </c>
      <c r="I39" s="18">
        <v>2000</v>
      </c>
      <c r="J39" s="18">
        <v>2000</v>
      </c>
      <c r="K39" s="18">
        <v>2000</v>
      </c>
      <c r="L39" s="12"/>
      <c r="M39" s="111">
        <f t="shared" si="2"/>
        <v>0</v>
      </c>
      <c r="N39" s="2"/>
    </row>
    <row r="40" spans="1:14" ht="12.75">
      <c r="A40" s="17" t="s">
        <v>353</v>
      </c>
      <c r="B40" s="12" t="s">
        <v>22</v>
      </c>
      <c r="C40" s="18">
        <v>650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2"/>
      <c r="M40" s="111">
        <v>0</v>
      </c>
      <c r="N40" s="2"/>
    </row>
    <row r="41" spans="1:14" ht="12.75">
      <c r="A41" s="17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11"/>
      <c r="N41" s="2"/>
    </row>
    <row r="42" spans="1:14" ht="15.75">
      <c r="A42" s="13">
        <v>220</v>
      </c>
      <c r="B42" s="14" t="s">
        <v>23</v>
      </c>
      <c r="C42" s="15">
        <f aca="true" t="shared" si="5" ref="C42:I42">SUM(C43:C52)</f>
        <v>88460</v>
      </c>
      <c r="D42" s="15">
        <f t="shared" si="5"/>
        <v>88460</v>
      </c>
      <c r="E42" s="15">
        <f t="shared" si="5"/>
        <v>88460</v>
      </c>
      <c r="F42" s="15">
        <f t="shared" si="5"/>
        <v>88460</v>
      </c>
      <c r="G42" s="15">
        <f t="shared" si="5"/>
        <v>88460</v>
      </c>
      <c r="H42" s="15">
        <f t="shared" si="5"/>
        <v>88460</v>
      </c>
      <c r="I42" s="15">
        <f t="shared" si="5"/>
        <v>88460</v>
      </c>
      <c r="J42" s="15">
        <f>SUM(J43:J52)</f>
        <v>88460</v>
      </c>
      <c r="K42" s="15">
        <f>SUM(K43:K52)</f>
        <v>93960</v>
      </c>
      <c r="L42" s="15">
        <f>SUM(L43:L52)</f>
        <v>115035</v>
      </c>
      <c r="M42" s="106">
        <f t="shared" si="2"/>
        <v>1.2242975734355044</v>
      </c>
      <c r="N42" s="2"/>
    </row>
    <row r="43" spans="1:14" ht="12.75">
      <c r="A43" s="17">
        <v>221004</v>
      </c>
      <c r="B43" s="12" t="s">
        <v>24</v>
      </c>
      <c r="C43" s="12">
        <v>51600</v>
      </c>
      <c r="D43" s="12">
        <v>51600</v>
      </c>
      <c r="E43" s="12">
        <v>51600</v>
      </c>
      <c r="F43" s="12">
        <v>51600</v>
      </c>
      <c r="G43" s="12">
        <v>51600</v>
      </c>
      <c r="H43" s="12">
        <v>51600</v>
      </c>
      <c r="I43" s="12">
        <v>51600</v>
      </c>
      <c r="J43" s="12">
        <v>51600</v>
      </c>
      <c r="K43" s="12">
        <v>51600</v>
      </c>
      <c r="L43" s="12">
        <v>59083</v>
      </c>
      <c r="M43" s="111">
        <f t="shared" si="2"/>
        <v>1.1450193798449613</v>
      </c>
      <c r="N43" s="2"/>
    </row>
    <row r="44" spans="1:14" ht="12.75">
      <c r="A44" s="17">
        <v>222003</v>
      </c>
      <c r="B44" s="12" t="s">
        <v>25</v>
      </c>
      <c r="C44" s="12">
        <v>12000</v>
      </c>
      <c r="D44" s="12">
        <v>12000</v>
      </c>
      <c r="E44" s="12">
        <v>12000</v>
      </c>
      <c r="F44" s="12">
        <v>12000</v>
      </c>
      <c r="G44" s="12">
        <v>12000</v>
      </c>
      <c r="H44" s="12">
        <v>12000</v>
      </c>
      <c r="I44" s="12">
        <v>12000</v>
      </c>
      <c r="J44" s="12">
        <v>12000</v>
      </c>
      <c r="K44" s="12">
        <v>12000</v>
      </c>
      <c r="L44" s="12">
        <v>6220</v>
      </c>
      <c r="M44" s="111">
        <f t="shared" si="2"/>
        <v>0.5183333333333333</v>
      </c>
      <c r="N44" s="2"/>
    </row>
    <row r="45" spans="1:14" ht="12.75">
      <c r="A45" s="17">
        <v>223001</v>
      </c>
      <c r="B45" s="12" t="s">
        <v>26</v>
      </c>
      <c r="C45" s="12">
        <v>660</v>
      </c>
      <c r="D45" s="12">
        <v>660</v>
      </c>
      <c r="E45" s="12">
        <v>660</v>
      </c>
      <c r="F45" s="12">
        <v>660</v>
      </c>
      <c r="G45" s="12">
        <v>660</v>
      </c>
      <c r="H45" s="12">
        <v>660</v>
      </c>
      <c r="I45" s="12">
        <v>660</v>
      </c>
      <c r="J45" s="12">
        <v>660</v>
      </c>
      <c r="K45" s="12">
        <v>660</v>
      </c>
      <c r="L45" s="12">
        <v>4950</v>
      </c>
      <c r="M45" s="111">
        <f t="shared" si="2"/>
        <v>7.5</v>
      </c>
      <c r="N45" s="2"/>
    </row>
    <row r="46" spans="1:14" ht="12.75">
      <c r="A46" s="17">
        <v>223001</v>
      </c>
      <c r="B46" s="12" t="s">
        <v>27</v>
      </c>
      <c r="C46" s="12">
        <v>3500</v>
      </c>
      <c r="D46" s="12">
        <v>3500</v>
      </c>
      <c r="E46" s="12">
        <v>3500</v>
      </c>
      <c r="F46" s="12">
        <v>3500</v>
      </c>
      <c r="G46" s="12">
        <v>3500</v>
      </c>
      <c r="H46" s="12">
        <v>3500</v>
      </c>
      <c r="I46" s="12">
        <v>3500</v>
      </c>
      <c r="J46" s="12">
        <v>3500</v>
      </c>
      <c r="K46" s="12">
        <v>8800</v>
      </c>
      <c r="L46" s="12">
        <v>11248</v>
      </c>
      <c r="M46" s="111">
        <f t="shared" si="2"/>
        <v>1.278181818181818</v>
      </c>
      <c r="N46" s="2"/>
    </row>
    <row r="47" spans="1:14" ht="12.75">
      <c r="A47" s="17"/>
      <c r="B47" s="12" t="s">
        <v>28</v>
      </c>
      <c r="C47" s="12">
        <v>200</v>
      </c>
      <c r="D47" s="12">
        <v>200</v>
      </c>
      <c r="E47" s="12">
        <v>200</v>
      </c>
      <c r="F47" s="12">
        <v>200</v>
      </c>
      <c r="G47" s="12">
        <v>200</v>
      </c>
      <c r="H47" s="12">
        <v>200</v>
      </c>
      <c r="I47" s="12">
        <v>200</v>
      </c>
      <c r="J47" s="12">
        <v>200</v>
      </c>
      <c r="K47" s="12">
        <v>200</v>
      </c>
      <c r="L47" s="12">
        <v>1758</v>
      </c>
      <c r="M47" s="111">
        <f t="shared" si="2"/>
        <v>8.79</v>
      </c>
      <c r="N47" s="2"/>
    </row>
    <row r="48" spans="1:14" ht="12.75">
      <c r="A48" s="17"/>
      <c r="B48" s="12" t="s">
        <v>29</v>
      </c>
      <c r="C48" s="12">
        <v>100</v>
      </c>
      <c r="D48" s="12">
        <v>100</v>
      </c>
      <c r="E48" s="12">
        <v>100</v>
      </c>
      <c r="F48" s="12">
        <v>100</v>
      </c>
      <c r="G48" s="12">
        <v>100</v>
      </c>
      <c r="H48" s="12">
        <v>100</v>
      </c>
      <c r="I48" s="12">
        <v>100</v>
      </c>
      <c r="J48" s="12">
        <v>100</v>
      </c>
      <c r="K48" s="12">
        <v>100</v>
      </c>
      <c r="L48" s="12">
        <v>94</v>
      </c>
      <c r="M48" s="111">
        <f t="shared" si="2"/>
        <v>0.94</v>
      </c>
      <c r="N48" s="2"/>
    </row>
    <row r="49" spans="1:14" ht="12.75">
      <c r="A49" s="17">
        <v>223001</v>
      </c>
      <c r="B49" s="11" t="s">
        <v>422</v>
      </c>
      <c r="C49" s="12"/>
      <c r="D49" s="12"/>
      <c r="E49" s="12"/>
      <c r="F49" s="12"/>
      <c r="G49" s="12"/>
      <c r="H49" s="12"/>
      <c r="I49" s="12"/>
      <c r="J49" s="12"/>
      <c r="K49" s="12"/>
      <c r="L49" s="12">
        <v>8710</v>
      </c>
      <c r="M49" s="111">
        <v>0</v>
      </c>
      <c r="N49" s="2"/>
    </row>
    <row r="50" spans="1:14" ht="12.75">
      <c r="A50" s="17">
        <v>223001</v>
      </c>
      <c r="B50" s="11" t="s">
        <v>416</v>
      </c>
      <c r="C50" s="12"/>
      <c r="D50" s="12"/>
      <c r="E50" s="12"/>
      <c r="F50" s="12"/>
      <c r="G50" s="12"/>
      <c r="H50" s="12"/>
      <c r="I50" s="12"/>
      <c r="J50" s="12"/>
      <c r="K50" s="12">
        <v>200</v>
      </c>
      <c r="L50" s="12">
        <v>461</v>
      </c>
      <c r="M50" s="111">
        <f t="shared" si="2"/>
        <v>2.305</v>
      </c>
      <c r="N50" s="115"/>
    </row>
    <row r="51" spans="1:14" ht="12.75">
      <c r="A51" s="17">
        <v>223002</v>
      </c>
      <c r="B51" s="12" t="s">
        <v>30</v>
      </c>
      <c r="C51" s="12">
        <v>17500</v>
      </c>
      <c r="D51" s="12">
        <v>17500</v>
      </c>
      <c r="E51" s="12">
        <v>17500</v>
      </c>
      <c r="F51" s="12">
        <v>17500</v>
      </c>
      <c r="G51" s="12">
        <v>17500</v>
      </c>
      <c r="H51" s="12">
        <v>17500</v>
      </c>
      <c r="I51" s="12">
        <v>17500</v>
      </c>
      <c r="J51" s="12">
        <v>17500</v>
      </c>
      <c r="K51" s="12">
        <v>17500</v>
      </c>
      <c r="L51" s="12">
        <v>19430</v>
      </c>
      <c r="M51" s="111">
        <f t="shared" si="2"/>
        <v>1.1102857142857143</v>
      </c>
      <c r="N51" s="2"/>
    </row>
    <row r="52" spans="1:14" ht="12.75">
      <c r="A52" s="17">
        <v>229005</v>
      </c>
      <c r="B52" s="12" t="s">
        <v>31</v>
      </c>
      <c r="C52" s="12">
        <v>2900</v>
      </c>
      <c r="D52" s="12">
        <v>2900</v>
      </c>
      <c r="E52" s="12">
        <v>2900</v>
      </c>
      <c r="F52" s="12">
        <v>2900</v>
      </c>
      <c r="G52" s="12">
        <v>2900</v>
      </c>
      <c r="H52" s="12">
        <v>2900</v>
      </c>
      <c r="I52" s="12">
        <v>2900</v>
      </c>
      <c r="J52" s="12">
        <v>2900</v>
      </c>
      <c r="K52" s="12">
        <v>2900</v>
      </c>
      <c r="L52" s="12">
        <v>3081</v>
      </c>
      <c r="M52" s="111">
        <f t="shared" si="2"/>
        <v>1.0624137931034483</v>
      </c>
      <c r="N52" s="2"/>
    </row>
    <row r="53" spans="1:14" ht="12.75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11"/>
      <c r="N53" s="2"/>
    </row>
    <row r="54" spans="1:14" ht="15.75">
      <c r="A54" s="13">
        <v>240</v>
      </c>
      <c r="B54" s="14" t="s">
        <v>32</v>
      </c>
      <c r="C54" s="15">
        <f aca="true" t="shared" si="6" ref="C54:L54">C55</f>
        <v>1100</v>
      </c>
      <c r="D54" s="15">
        <f t="shared" si="6"/>
        <v>1100</v>
      </c>
      <c r="E54" s="15">
        <f t="shared" si="6"/>
        <v>1100</v>
      </c>
      <c r="F54" s="15">
        <f t="shared" si="6"/>
        <v>1100</v>
      </c>
      <c r="G54" s="15">
        <f t="shared" si="6"/>
        <v>1100</v>
      </c>
      <c r="H54" s="15">
        <f t="shared" si="6"/>
        <v>1100</v>
      </c>
      <c r="I54" s="15">
        <f t="shared" si="6"/>
        <v>1100</v>
      </c>
      <c r="J54" s="15">
        <f t="shared" si="6"/>
        <v>1100</v>
      </c>
      <c r="K54" s="15">
        <f t="shared" si="6"/>
        <v>1100</v>
      </c>
      <c r="L54" s="15">
        <f t="shared" si="6"/>
        <v>4636</v>
      </c>
      <c r="M54" s="106">
        <f t="shared" si="2"/>
        <v>4.214545454545455</v>
      </c>
      <c r="N54" s="2"/>
    </row>
    <row r="55" spans="1:14" ht="12.75">
      <c r="A55" s="17">
        <v>243</v>
      </c>
      <c r="B55" s="12" t="s">
        <v>33</v>
      </c>
      <c r="C55" s="12">
        <v>1100</v>
      </c>
      <c r="D55" s="12">
        <v>1100</v>
      </c>
      <c r="E55" s="12">
        <v>1100</v>
      </c>
      <c r="F55" s="12">
        <v>1100</v>
      </c>
      <c r="G55" s="12">
        <v>1100</v>
      </c>
      <c r="H55" s="12">
        <v>1100</v>
      </c>
      <c r="I55" s="12">
        <v>1100</v>
      </c>
      <c r="J55" s="12">
        <v>1100</v>
      </c>
      <c r="K55" s="12">
        <v>1100</v>
      </c>
      <c r="L55" s="12">
        <v>4636</v>
      </c>
      <c r="M55" s="111">
        <f t="shared" si="2"/>
        <v>4.214545454545455</v>
      </c>
      <c r="N55" s="115"/>
    </row>
    <row r="56" spans="1:14" ht="12.75">
      <c r="A56" s="17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11"/>
      <c r="N56" s="2"/>
    </row>
    <row r="57" spans="1:14" ht="15.75">
      <c r="A57" s="13">
        <v>290</v>
      </c>
      <c r="B57" s="14" t="s">
        <v>34</v>
      </c>
      <c r="C57" s="15">
        <f>SUM(C58:C62)</f>
        <v>20500</v>
      </c>
      <c r="D57" s="15">
        <f>SUM(D58:D62)</f>
        <v>20500</v>
      </c>
      <c r="E57" s="15">
        <f aca="true" t="shared" si="7" ref="E57:K57">SUM(E58:E62)</f>
        <v>20500</v>
      </c>
      <c r="F57" s="15">
        <f t="shared" si="7"/>
        <v>20500</v>
      </c>
      <c r="G57" s="15">
        <f t="shared" si="7"/>
        <v>20500</v>
      </c>
      <c r="H57" s="15">
        <f t="shared" si="7"/>
        <v>20500</v>
      </c>
      <c r="I57" s="15">
        <f t="shared" si="7"/>
        <v>20500</v>
      </c>
      <c r="J57" s="15">
        <f t="shared" si="7"/>
        <v>20500</v>
      </c>
      <c r="K57" s="15">
        <f t="shared" si="7"/>
        <v>20500</v>
      </c>
      <c r="L57" s="15">
        <f>SUM(L58:L62)</f>
        <v>130846</v>
      </c>
      <c r="M57" s="106">
        <f t="shared" si="2"/>
        <v>6.382731707317073</v>
      </c>
      <c r="N57" s="2"/>
    </row>
    <row r="58" spans="1:14" s="7" customFormat="1" ht="12.75">
      <c r="A58" s="16">
        <v>292006</v>
      </c>
      <c r="B58" s="9" t="s">
        <v>423</v>
      </c>
      <c r="C58" s="27"/>
      <c r="D58" s="27"/>
      <c r="E58" s="27"/>
      <c r="F58" s="27"/>
      <c r="G58" s="27"/>
      <c r="H58" s="27"/>
      <c r="I58" s="27"/>
      <c r="J58" s="27"/>
      <c r="K58" s="27"/>
      <c r="L58" s="27">
        <v>469</v>
      </c>
      <c r="M58" s="111">
        <v>0</v>
      </c>
      <c r="N58" s="115"/>
    </row>
    <row r="59" spans="1:14" ht="12.75">
      <c r="A59" s="17">
        <v>292008</v>
      </c>
      <c r="B59" s="12" t="s">
        <v>35</v>
      </c>
      <c r="C59" s="12">
        <v>20000</v>
      </c>
      <c r="D59" s="12">
        <v>20000</v>
      </c>
      <c r="E59" s="12">
        <v>20000</v>
      </c>
      <c r="F59" s="12">
        <v>20000</v>
      </c>
      <c r="G59" s="12">
        <v>20000</v>
      </c>
      <c r="H59" s="12">
        <v>20000</v>
      </c>
      <c r="I59" s="12">
        <v>20000</v>
      </c>
      <c r="J59" s="12">
        <v>20000</v>
      </c>
      <c r="K59" s="12">
        <v>20000</v>
      </c>
      <c r="L59" s="12">
        <v>27903</v>
      </c>
      <c r="M59" s="111">
        <f t="shared" si="2"/>
        <v>1.39515</v>
      </c>
      <c r="N59" s="2"/>
    </row>
    <row r="60" spans="1:14" ht="12.75">
      <c r="A60" s="17">
        <v>292017</v>
      </c>
      <c r="B60" s="11" t="s">
        <v>424</v>
      </c>
      <c r="C60" s="12"/>
      <c r="D60" s="12"/>
      <c r="E60" s="12"/>
      <c r="F60" s="12"/>
      <c r="G60" s="12"/>
      <c r="H60" s="12"/>
      <c r="I60" s="12"/>
      <c r="J60" s="12"/>
      <c r="K60" s="12"/>
      <c r="L60" s="12">
        <v>437</v>
      </c>
      <c r="M60" s="111">
        <v>0</v>
      </c>
      <c r="N60" s="2"/>
    </row>
    <row r="61" spans="1:14" ht="12.75">
      <c r="A61" s="17">
        <v>292012</v>
      </c>
      <c r="B61" s="12" t="s">
        <v>36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20524</v>
      </c>
      <c r="M61" s="111">
        <v>0</v>
      </c>
      <c r="N61" s="115"/>
    </row>
    <row r="62" spans="1:14" ht="12.75">
      <c r="A62" s="17">
        <v>292027</v>
      </c>
      <c r="B62" s="12" t="s">
        <v>34</v>
      </c>
      <c r="C62" s="12">
        <v>500</v>
      </c>
      <c r="D62" s="12">
        <v>500</v>
      </c>
      <c r="E62" s="12">
        <v>500</v>
      </c>
      <c r="F62" s="12">
        <v>500</v>
      </c>
      <c r="G62" s="12">
        <v>500</v>
      </c>
      <c r="H62" s="12">
        <v>500</v>
      </c>
      <c r="I62" s="12">
        <v>500</v>
      </c>
      <c r="J62" s="12">
        <v>500</v>
      </c>
      <c r="K62" s="12">
        <v>500</v>
      </c>
      <c r="L62" s="12">
        <v>81513</v>
      </c>
      <c r="M62" s="111">
        <f t="shared" si="2"/>
        <v>163.026</v>
      </c>
      <c r="N62" s="115"/>
    </row>
    <row r="63" spans="1:14" ht="12.75">
      <c r="A63" s="17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11"/>
      <c r="N63" s="2"/>
    </row>
    <row r="64" spans="1:14" ht="15.75">
      <c r="A64" s="13">
        <v>300</v>
      </c>
      <c r="B64" s="14" t="s">
        <v>37</v>
      </c>
      <c r="C64" s="15">
        <f>SUM(C65:C91)</f>
        <v>1047428</v>
      </c>
      <c r="D64" s="15">
        <f>SUM(D65:D91)</f>
        <v>1048428</v>
      </c>
      <c r="E64" s="15">
        <f aca="true" t="shared" si="8" ref="E64:K64">SUM(E65:E91)</f>
        <v>1048428</v>
      </c>
      <c r="F64" s="15">
        <f t="shared" si="8"/>
        <v>1048428</v>
      </c>
      <c r="G64" s="15">
        <f t="shared" si="8"/>
        <v>1048428</v>
      </c>
      <c r="H64" s="15">
        <f t="shared" si="8"/>
        <v>1048428</v>
      </c>
      <c r="I64" s="15">
        <f t="shared" si="8"/>
        <v>1048428</v>
      </c>
      <c r="J64" s="15">
        <f t="shared" si="8"/>
        <v>1084908</v>
      </c>
      <c r="K64" s="15">
        <f t="shared" si="8"/>
        <v>1115129</v>
      </c>
      <c r="L64" s="15">
        <f>SUM(L65:L91)</f>
        <v>1148978</v>
      </c>
      <c r="M64" s="106">
        <f t="shared" si="2"/>
        <v>1.0303543356867233</v>
      </c>
      <c r="N64" s="2"/>
    </row>
    <row r="65" spans="1:14" s="7" customFormat="1" ht="12.75">
      <c r="A65" s="16">
        <v>311</v>
      </c>
      <c r="B65" s="9" t="s">
        <v>428</v>
      </c>
      <c r="C65" s="27"/>
      <c r="D65" s="27"/>
      <c r="E65" s="27"/>
      <c r="F65" s="27"/>
      <c r="G65" s="27"/>
      <c r="H65" s="27"/>
      <c r="I65" s="27"/>
      <c r="J65" s="27"/>
      <c r="K65" s="27"/>
      <c r="L65" s="11">
        <v>148</v>
      </c>
      <c r="M65" s="111">
        <v>0</v>
      </c>
      <c r="N65" s="115"/>
    </row>
    <row r="66" spans="1:14" ht="12.75">
      <c r="A66" s="16">
        <v>312001</v>
      </c>
      <c r="B66" s="9" t="s">
        <v>38</v>
      </c>
      <c r="C66" s="12">
        <v>1000</v>
      </c>
      <c r="D66" s="12">
        <v>1000</v>
      </c>
      <c r="E66" s="12">
        <v>1000</v>
      </c>
      <c r="F66" s="12">
        <v>1000</v>
      </c>
      <c r="G66" s="12">
        <v>1000</v>
      </c>
      <c r="H66" s="12">
        <v>1000</v>
      </c>
      <c r="I66" s="12">
        <v>1000</v>
      </c>
      <c r="J66" s="12">
        <v>1000</v>
      </c>
      <c r="K66" s="12">
        <v>1000</v>
      </c>
      <c r="L66" s="12">
        <v>0</v>
      </c>
      <c r="M66" s="111">
        <f t="shared" si="2"/>
        <v>0</v>
      </c>
      <c r="N66" s="2"/>
    </row>
    <row r="67" spans="1:14" ht="12.75">
      <c r="A67" s="16">
        <v>312001</v>
      </c>
      <c r="B67" s="9" t="s">
        <v>39</v>
      </c>
      <c r="C67" s="18">
        <v>11000</v>
      </c>
      <c r="D67" s="18">
        <v>11000</v>
      </c>
      <c r="E67" s="18">
        <v>11000</v>
      </c>
      <c r="F67" s="18">
        <v>11000</v>
      </c>
      <c r="G67" s="18">
        <v>11000</v>
      </c>
      <c r="H67" s="18">
        <v>11000</v>
      </c>
      <c r="I67" s="18">
        <v>11000</v>
      </c>
      <c r="J67" s="18">
        <v>11000</v>
      </c>
      <c r="K67" s="18">
        <v>10501</v>
      </c>
      <c r="L67" s="18">
        <v>10500</v>
      </c>
      <c r="M67" s="111">
        <f t="shared" si="2"/>
        <v>0.999904770974193</v>
      </c>
      <c r="N67" s="2"/>
    </row>
    <row r="68" spans="1:14" ht="12.75">
      <c r="A68" s="16">
        <v>312001</v>
      </c>
      <c r="B68" s="9" t="s">
        <v>40</v>
      </c>
      <c r="C68" s="12">
        <v>420</v>
      </c>
      <c r="D68" s="12">
        <v>420</v>
      </c>
      <c r="E68" s="12">
        <v>420</v>
      </c>
      <c r="F68" s="12">
        <v>420</v>
      </c>
      <c r="G68" s="12">
        <v>420</v>
      </c>
      <c r="H68" s="12">
        <v>420</v>
      </c>
      <c r="I68" s="12">
        <v>420</v>
      </c>
      <c r="J68" s="12">
        <v>420</v>
      </c>
      <c r="K68" s="12">
        <v>420</v>
      </c>
      <c r="L68" s="12">
        <v>426</v>
      </c>
      <c r="M68" s="111">
        <f t="shared" si="2"/>
        <v>1.0142857142857142</v>
      </c>
      <c r="N68" s="2"/>
    </row>
    <row r="69" spans="1:14" ht="12.75">
      <c r="A69" s="16">
        <v>312001</v>
      </c>
      <c r="B69" s="9" t="s">
        <v>41</v>
      </c>
      <c r="C69" s="18">
        <v>6015</v>
      </c>
      <c r="D69" s="18">
        <v>6015</v>
      </c>
      <c r="E69" s="18">
        <v>6015</v>
      </c>
      <c r="F69" s="18">
        <v>6015</v>
      </c>
      <c r="G69" s="18">
        <v>6015</v>
      </c>
      <c r="H69" s="18">
        <v>6015</v>
      </c>
      <c r="I69" s="18">
        <v>6015</v>
      </c>
      <c r="J69" s="18">
        <v>6015</v>
      </c>
      <c r="K69" s="18">
        <v>11315</v>
      </c>
      <c r="L69" s="12">
        <v>12004</v>
      </c>
      <c r="M69" s="111">
        <f t="shared" si="2"/>
        <v>1.060892620415378</v>
      </c>
      <c r="N69" s="2"/>
    </row>
    <row r="70" spans="1:14" ht="12.75">
      <c r="A70" s="16">
        <v>312001</v>
      </c>
      <c r="B70" s="9" t="s">
        <v>404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22080</v>
      </c>
      <c r="K70" s="18">
        <v>22080</v>
      </c>
      <c r="L70" s="12">
        <v>22080</v>
      </c>
      <c r="M70" s="111">
        <f t="shared" si="2"/>
        <v>1</v>
      </c>
      <c r="N70" s="2"/>
    </row>
    <row r="71" spans="1:14" ht="12.75">
      <c r="A71" s="16">
        <v>312001</v>
      </c>
      <c r="B71" s="9" t="s">
        <v>405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14400</v>
      </c>
      <c r="K71" s="18">
        <v>14400</v>
      </c>
      <c r="L71" s="12">
        <v>14400</v>
      </c>
      <c r="M71" s="111">
        <f t="shared" si="2"/>
        <v>1</v>
      </c>
      <c r="N71" s="2"/>
    </row>
    <row r="72" spans="1:14" ht="12.75">
      <c r="A72" s="16">
        <v>312001</v>
      </c>
      <c r="B72" s="9" t="s">
        <v>42</v>
      </c>
      <c r="C72" s="18">
        <v>5000</v>
      </c>
      <c r="D72" s="18">
        <v>5000</v>
      </c>
      <c r="E72" s="18">
        <v>5000</v>
      </c>
      <c r="F72" s="18">
        <v>5000</v>
      </c>
      <c r="G72" s="18">
        <v>5000</v>
      </c>
      <c r="H72" s="18">
        <v>5000</v>
      </c>
      <c r="I72" s="18">
        <v>5000</v>
      </c>
      <c r="J72" s="18">
        <v>5000</v>
      </c>
      <c r="K72" s="18">
        <v>5000</v>
      </c>
      <c r="L72" s="12">
        <v>0</v>
      </c>
      <c r="M72" s="111">
        <f t="shared" si="2"/>
        <v>0</v>
      </c>
      <c r="N72" s="2"/>
    </row>
    <row r="73" spans="1:14" ht="12.75">
      <c r="A73" s="16">
        <v>312001</v>
      </c>
      <c r="B73" s="9" t="s">
        <v>43</v>
      </c>
      <c r="C73" s="18">
        <v>8795</v>
      </c>
      <c r="D73" s="18">
        <v>8795</v>
      </c>
      <c r="E73" s="18">
        <v>8795</v>
      </c>
      <c r="F73" s="18">
        <v>8795</v>
      </c>
      <c r="G73" s="18">
        <v>8795</v>
      </c>
      <c r="H73" s="18">
        <v>8795</v>
      </c>
      <c r="I73" s="18">
        <v>8795</v>
      </c>
      <c r="J73" s="18">
        <v>8795</v>
      </c>
      <c r="K73" s="18">
        <v>9758</v>
      </c>
      <c r="L73" s="18">
        <v>9758</v>
      </c>
      <c r="M73" s="111">
        <f t="shared" si="2"/>
        <v>1</v>
      </c>
      <c r="N73" s="2"/>
    </row>
    <row r="74" spans="1:14" ht="12.75">
      <c r="A74" s="16">
        <v>312001</v>
      </c>
      <c r="B74" s="9" t="s">
        <v>44</v>
      </c>
      <c r="C74" s="18">
        <v>5400</v>
      </c>
      <c r="D74" s="18">
        <v>5400</v>
      </c>
      <c r="E74" s="18">
        <v>5400</v>
      </c>
      <c r="F74" s="18">
        <v>5400</v>
      </c>
      <c r="G74" s="18">
        <v>5400</v>
      </c>
      <c r="H74" s="18">
        <v>5400</v>
      </c>
      <c r="I74" s="18">
        <v>5400</v>
      </c>
      <c r="J74" s="18">
        <v>5400</v>
      </c>
      <c r="K74" s="18">
        <v>6273</v>
      </c>
      <c r="L74" s="18">
        <v>6273</v>
      </c>
      <c r="M74" s="111">
        <f t="shared" si="2"/>
        <v>1</v>
      </c>
      <c r="N74" s="2"/>
    </row>
    <row r="75" spans="1:14" ht="12.75">
      <c r="A75" s="16">
        <v>312001</v>
      </c>
      <c r="B75" s="9" t="s">
        <v>45</v>
      </c>
      <c r="C75" s="12">
        <v>2680</v>
      </c>
      <c r="D75" s="12">
        <v>2680</v>
      </c>
      <c r="E75" s="12">
        <v>2680</v>
      </c>
      <c r="F75" s="12">
        <v>2680</v>
      </c>
      <c r="G75" s="12">
        <v>2680</v>
      </c>
      <c r="H75" s="12">
        <v>2680</v>
      </c>
      <c r="I75" s="12">
        <v>2680</v>
      </c>
      <c r="J75" s="12">
        <v>2680</v>
      </c>
      <c r="K75" s="12">
        <v>2680</v>
      </c>
      <c r="L75" s="12">
        <v>2685</v>
      </c>
      <c r="M75" s="111">
        <f t="shared" si="2"/>
        <v>1.001865671641791</v>
      </c>
      <c r="N75" s="2"/>
    </row>
    <row r="76" spans="1:14" ht="12.75">
      <c r="A76" s="16">
        <v>312001</v>
      </c>
      <c r="B76" s="9" t="s">
        <v>46</v>
      </c>
      <c r="C76" s="18">
        <v>2400</v>
      </c>
      <c r="D76" s="18">
        <v>2400</v>
      </c>
      <c r="E76" s="18">
        <v>2400</v>
      </c>
      <c r="F76" s="18">
        <v>2400</v>
      </c>
      <c r="G76" s="18">
        <v>2400</v>
      </c>
      <c r="H76" s="18">
        <v>2400</v>
      </c>
      <c r="I76" s="18">
        <v>2400</v>
      </c>
      <c r="J76" s="18">
        <v>2400</v>
      </c>
      <c r="K76" s="18">
        <v>2000</v>
      </c>
      <c r="L76" s="12">
        <v>2000</v>
      </c>
      <c r="M76" s="111">
        <f t="shared" si="2"/>
        <v>1</v>
      </c>
      <c r="N76" s="2"/>
    </row>
    <row r="77" spans="1:14" ht="12.75">
      <c r="A77" s="16">
        <v>312001</v>
      </c>
      <c r="B77" s="9" t="s">
        <v>47</v>
      </c>
      <c r="C77" s="18">
        <v>880</v>
      </c>
      <c r="D77" s="18">
        <v>880</v>
      </c>
      <c r="E77" s="18">
        <v>880</v>
      </c>
      <c r="F77" s="18">
        <v>880</v>
      </c>
      <c r="G77" s="18">
        <v>880</v>
      </c>
      <c r="H77" s="18">
        <v>880</v>
      </c>
      <c r="I77" s="18">
        <v>880</v>
      </c>
      <c r="J77" s="18">
        <v>880</v>
      </c>
      <c r="K77" s="18">
        <v>880</v>
      </c>
      <c r="L77" s="12">
        <v>382</v>
      </c>
      <c r="M77" s="111">
        <f t="shared" si="2"/>
        <v>0.4340909090909091</v>
      </c>
      <c r="N77" s="2"/>
    </row>
    <row r="78" spans="1:14" ht="12.75">
      <c r="A78" s="16">
        <v>312001</v>
      </c>
      <c r="B78" s="9" t="s">
        <v>48</v>
      </c>
      <c r="C78" s="12">
        <v>900</v>
      </c>
      <c r="D78" s="12">
        <v>900</v>
      </c>
      <c r="E78" s="12">
        <v>900</v>
      </c>
      <c r="F78" s="12">
        <v>900</v>
      </c>
      <c r="G78" s="12">
        <v>900</v>
      </c>
      <c r="H78" s="12">
        <v>900</v>
      </c>
      <c r="I78" s="12">
        <v>900</v>
      </c>
      <c r="J78" s="12">
        <v>900</v>
      </c>
      <c r="K78" s="12">
        <v>900</v>
      </c>
      <c r="L78" s="12">
        <v>880</v>
      </c>
      <c r="M78" s="111">
        <f t="shared" si="2"/>
        <v>0.9777777777777777</v>
      </c>
      <c r="N78" s="2"/>
    </row>
    <row r="79" spans="1:14" ht="12.75">
      <c r="A79" s="16">
        <v>312001</v>
      </c>
      <c r="B79" s="9" t="s">
        <v>426</v>
      </c>
      <c r="C79" s="12"/>
      <c r="D79" s="12"/>
      <c r="E79" s="12"/>
      <c r="F79" s="12"/>
      <c r="G79" s="12"/>
      <c r="H79" s="12"/>
      <c r="I79" s="12"/>
      <c r="J79" s="12"/>
      <c r="K79" s="12"/>
      <c r="L79" s="12">
        <v>24988</v>
      </c>
      <c r="M79" s="111">
        <v>0</v>
      </c>
      <c r="N79" s="2"/>
    </row>
    <row r="80" spans="1:14" ht="12.75">
      <c r="A80" s="16">
        <v>312001</v>
      </c>
      <c r="B80" s="9" t="s">
        <v>425</v>
      </c>
      <c r="C80" s="12"/>
      <c r="D80" s="12"/>
      <c r="E80" s="12"/>
      <c r="F80" s="12"/>
      <c r="G80" s="12"/>
      <c r="H80" s="12"/>
      <c r="I80" s="12"/>
      <c r="J80" s="12"/>
      <c r="K80" s="12"/>
      <c r="L80" s="12">
        <v>14535</v>
      </c>
      <c r="M80" s="111">
        <v>0</v>
      </c>
      <c r="N80" s="2"/>
    </row>
    <row r="81" spans="1:14" ht="12.75">
      <c r="A81" s="16">
        <v>312001</v>
      </c>
      <c r="B81" s="9" t="s">
        <v>427</v>
      </c>
      <c r="C81" s="12"/>
      <c r="D81" s="12"/>
      <c r="E81" s="12"/>
      <c r="F81" s="12"/>
      <c r="G81" s="12"/>
      <c r="H81" s="12"/>
      <c r="I81" s="12"/>
      <c r="J81" s="12"/>
      <c r="K81" s="12">
        <v>390</v>
      </c>
      <c r="L81" s="12">
        <v>390</v>
      </c>
      <c r="M81" s="111">
        <f aca="true" t="shared" si="9" ref="M81:M144">L81/K81</f>
        <v>1</v>
      </c>
      <c r="N81" s="2"/>
    </row>
    <row r="82" spans="1:14" ht="12.75">
      <c r="A82" s="16">
        <v>312001</v>
      </c>
      <c r="B82" s="9" t="s">
        <v>445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7163</v>
      </c>
      <c r="L82" s="12">
        <v>7163</v>
      </c>
      <c r="M82" s="111">
        <f t="shared" si="9"/>
        <v>1</v>
      </c>
      <c r="N82" s="115"/>
    </row>
    <row r="83" spans="1:14" ht="12.75">
      <c r="A83" s="16">
        <v>312001</v>
      </c>
      <c r="B83" s="9" t="s">
        <v>49</v>
      </c>
      <c r="C83" s="18">
        <v>920000</v>
      </c>
      <c r="D83" s="18">
        <v>920000</v>
      </c>
      <c r="E83" s="18">
        <v>920000</v>
      </c>
      <c r="F83" s="18">
        <v>920000</v>
      </c>
      <c r="G83" s="18">
        <v>920000</v>
      </c>
      <c r="H83" s="18">
        <v>920000</v>
      </c>
      <c r="I83" s="18">
        <v>920000</v>
      </c>
      <c r="J83" s="18">
        <v>920000</v>
      </c>
      <c r="K83" s="18">
        <v>938782</v>
      </c>
      <c r="L83" s="12">
        <v>938782</v>
      </c>
      <c r="M83" s="111">
        <f t="shared" si="9"/>
        <v>1</v>
      </c>
      <c r="N83" s="2"/>
    </row>
    <row r="84" spans="1:14" ht="12.75">
      <c r="A84" s="16">
        <v>312001</v>
      </c>
      <c r="B84" s="9" t="s">
        <v>50</v>
      </c>
      <c r="C84" s="12">
        <v>12300</v>
      </c>
      <c r="D84" s="12">
        <v>12300</v>
      </c>
      <c r="E84" s="12">
        <v>12300</v>
      </c>
      <c r="F84" s="12">
        <v>12300</v>
      </c>
      <c r="G84" s="12">
        <v>12300</v>
      </c>
      <c r="H84" s="12">
        <v>12300</v>
      </c>
      <c r="I84" s="12">
        <v>12300</v>
      </c>
      <c r="J84" s="12">
        <v>12300</v>
      </c>
      <c r="K84" s="12">
        <v>12494</v>
      </c>
      <c r="L84" s="12">
        <v>12494</v>
      </c>
      <c r="M84" s="111">
        <f t="shared" si="9"/>
        <v>1</v>
      </c>
      <c r="N84" s="2"/>
    </row>
    <row r="85" spans="1:14" ht="12.75">
      <c r="A85" s="16">
        <v>312001</v>
      </c>
      <c r="B85" s="9" t="s">
        <v>51</v>
      </c>
      <c r="C85" s="18">
        <v>1800</v>
      </c>
      <c r="D85" s="18">
        <v>1800</v>
      </c>
      <c r="E85" s="18">
        <v>1800</v>
      </c>
      <c r="F85" s="18">
        <v>1800</v>
      </c>
      <c r="G85" s="18">
        <v>1800</v>
      </c>
      <c r="H85" s="18">
        <v>1800</v>
      </c>
      <c r="I85" s="18">
        <v>1800</v>
      </c>
      <c r="J85" s="18">
        <v>1800</v>
      </c>
      <c r="K85" s="18">
        <v>1776</v>
      </c>
      <c r="L85" s="12">
        <v>1776</v>
      </c>
      <c r="M85" s="111">
        <f t="shared" si="9"/>
        <v>1</v>
      </c>
      <c r="N85" s="2"/>
    </row>
    <row r="86" spans="1:14" ht="12.75">
      <c r="A86" s="16">
        <v>312001</v>
      </c>
      <c r="B86" s="9" t="s">
        <v>52</v>
      </c>
      <c r="C86" s="12">
        <v>8800</v>
      </c>
      <c r="D86" s="12">
        <v>9800</v>
      </c>
      <c r="E86" s="12">
        <v>9800</v>
      </c>
      <c r="F86" s="12">
        <v>9800</v>
      </c>
      <c r="G86" s="12">
        <v>9800</v>
      </c>
      <c r="H86" s="12">
        <v>9800</v>
      </c>
      <c r="I86" s="12">
        <v>9800</v>
      </c>
      <c r="J86" s="12">
        <v>9800</v>
      </c>
      <c r="K86" s="12">
        <v>8978</v>
      </c>
      <c r="L86" s="12">
        <v>8978</v>
      </c>
      <c r="M86" s="111">
        <f t="shared" si="9"/>
        <v>1</v>
      </c>
      <c r="N86" s="2"/>
    </row>
    <row r="87" spans="1:14" ht="12.75">
      <c r="A87" s="16">
        <v>312001</v>
      </c>
      <c r="B87" s="9" t="s">
        <v>53</v>
      </c>
      <c r="C87" s="12">
        <v>6500</v>
      </c>
      <c r="D87" s="12">
        <v>6500</v>
      </c>
      <c r="E87" s="12">
        <v>6500</v>
      </c>
      <c r="F87" s="12">
        <v>6500</v>
      </c>
      <c r="G87" s="12">
        <v>6500</v>
      </c>
      <c r="H87" s="12">
        <v>6500</v>
      </c>
      <c r="I87" s="12">
        <v>6500</v>
      </c>
      <c r="J87" s="12">
        <v>6500</v>
      </c>
      <c r="K87" s="12">
        <v>6905</v>
      </c>
      <c r="L87" s="12">
        <v>6905</v>
      </c>
      <c r="M87" s="111">
        <f t="shared" si="9"/>
        <v>1</v>
      </c>
      <c r="N87" s="2"/>
    </row>
    <row r="88" spans="1:14" ht="12.75">
      <c r="A88" s="16">
        <v>312001</v>
      </c>
      <c r="B88" s="9" t="s">
        <v>54</v>
      </c>
      <c r="C88" s="12">
        <v>21500</v>
      </c>
      <c r="D88" s="12">
        <v>21500</v>
      </c>
      <c r="E88" s="12">
        <v>21500</v>
      </c>
      <c r="F88" s="12">
        <v>21500</v>
      </c>
      <c r="G88" s="12">
        <v>21500</v>
      </c>
      <c r="H88" s="12">
        <v>21500</v>
      </c>
      <c r="I88" s="12">
        <v>21500</v>
      </c>
      <c r="J88" s="12">
        <v>21500</v>
      </c>
      <c r="K88" s="12">
        <v>19395</v>
      </c>
      <c r="L88" s="12">
        <v>19395</v>
      </c>
      <c r="M88" s="111">
        <f t="shared" si="9"/>
        <v>1</v>
      </c>
      <c r="N88" s="2"/>
    </row>
    <row r="89" spans="1:14" ht="12.75">
      <c r="A89" s="16">
        <v>312001</v>
      </c>
      <c r="B89" s="9" t="s">
        <v>55</v>
      </c>
      <c r="C89" s="12">
        <v>15285</v>
      </c>
      <c r="D89" s="12">
        <v>15285</v>
      </c>
      <c r="E89" s="12">
        <v>15285</v>
      </c>
      <c r="F89" s="12">
        <v>15285</v>
      </c>
      <c r="G89" s="12">
        <v>15285</v>
      </c>
      <c r="H89" s="12">
        <v>15285</v>
      </c>
      <c r="I89" s="12">
        <v>15285</v>
      </c>
      <c r="J89" s="12">
        <v>15285</v>
      </c>
      <c r="K89" s="12">
        <v>15999</v>
      </c>
      <c r="L89" s="12">
        <v>15999</v>
      </c>
      <c r="M89" s="111">
        <f t="shared" si="9"/>
        <v>1</v>
      </c>
      <c r="N89" s="2"/>
    </row>
    <row r="90" spans="1:14" ht="12.75">
      <c r="A90" s="16">
        <v>312002</v>
      </c>
      <c r="B90" s="9" t="s">
        <v>56</v>
      </c>
      <c r="C90" s="18">
        <v>13500</v>
      </c>
      <c r="D90" s="18">
        <v>13500</v>
      </c>
      <c r="E90" s="18">
        <v>13500</v>
      </c>
      <c r="F90" s="18">
        <v>13500</v>
      </c>
      <c r="G90" s="18">
        <v>13500</v>
      </c>
      <c r="H90" s="18">
        <v>13500</v>
      </c>
      <c r="I90" s="18">
        <v>13500</v>
      </c>
      <c r="J90" s="18">
        <v>13500</v>
      </c>
      <c r="K90" s="18">
        <v>12787</v>
      </c>
      <c r="L90" s="12">
        <v>12787</v>
      </c>
      <c r="M90" s="111">
        <f t="shared" si="9"/>
        <v>1</v>
      </c>
      <c r="N90" s="2"/>
    </row>
    <row r="91" spans="1:14" ht="12.75">
      <c r="A91" s="16">
        <v>312007</v>
      </c>
      <c r="B91" s="9" t="s">
        <v>57</v>
      </c>
      <c r="C91" s="12">
        <v>3253</v>
      </c>
      <c r="D91" s="12">
        <v>3253</v>
      </c>
      <c r="E91" s="12">
        <v>3253</v>
      </c>
      <c r="F91" s="12">
        <v>3253</v>
      </c>
      <c r="G91" s="12">
        <v>3253</v>
      </c>
      <c r="H91" s="12">
        <v>3253</v>
      </c>
      <c r="I91" s="12">
        <v>3253</v>
      </c>
      <c r="J91" s="12">
        <v>3253</v>
      </c>
      <c r="K91" s="12">
        <v>3253</v>
      </c>
      <c r="L91" s="12">
        <v>3250</v>
      </c>
      <c r="M91" s="111">
        <f t="shared" si="9"/>
        <v>0.9990777743621273</v>
      </c>
      <c r="N91" s="2"/>
    </row>
    <row r="92" spans="1:14" ht="12.75">
      <c r="A92" s="17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11"/>
      <c r="N92" s="2"/>
    </row>
    <row r="93" spans="1:14" ht="15.75">
      <c r="A93" s="19"/>
      <c r="B93" s="14" t="s">
        <v>58</v>
      </c>
      <c r="C93" s="15">
        <f aca="true" t="shared" si="10" ref="C93:L93">C16+C19+C21+C31+C42+C54+C57+C64</f>
        <v>4585956</v>
      </c>
      <c r="D93" s="15">
        <f t="shared" si="10"/>
        <v>4618306</v>
      </c>
      <c r="E93" s="15">
        <f t="shared" si="10"/>
        <v>4648306</v>
      </c>
      <c r="F93" s="15">
        <f t="shared" si="10"/>
        <v>4648306</v>
      </c>
      <c r="G93" s="15">
        <f t="shared" si="10"/>
        <v>4648306</v>
      </c>
      <c r="H93" s="15">
        <f t="shared" si="10"/>
        <v>4648306</v>
      </c>
      <c r="I93" s="15">
        <f t="shared" si="10"/>
        <v>4748306</v>
      </c>
      <c r="J93" s="15">
        <f t="shared" si="10"/>
        <v>4784786</v>
      </c>
      <c r="K93" s="15">
        <f t="shared" si="10"/>
        <v>4816007</v>
      </c>
      <c r="L93" s="15">
        <f t="shared" si="10"/>
        <v>5011215</v>
      </c>
      <c r="M93" s="106">
        <f t="shared" si="9"/>
        <v>1.04053316367688</v>
      </c>
      <c r="N93" s="2"/>
    </row>
    <row r="94" spans="1:14" ht="15.75">
      <c r="A94" s="19"/>
      <c r="B94" s="1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06"/>
      <c r="N94" s="2"/>
    </row>
    <row r="95" spans="1:14" ht="12.75">
      <c r="A95" s="2"/>
      <c r="B95" s="2"/>
      <c r="C95" s="2"/>
      <c r="D95" s="2"/>
      <c r="L95" s="2"/>
      <c r="M95" s="112"/>
      <c r="N95" s="2"/>
    </row>
    <row r="96" spans="1:14" ht="18">
      <c r="A96" s="46" t="s">
        <v>59</v>
      </c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107"/>
      <c r="N96" s="2"/>
    </row>
    <row r="97" spans="1:14" ht="12.75">
      <c r="A97" s="48"/>
      <c r="B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107"/>
      <c r="N97" s="2"/>
    </row>
    <row r="98" spans="1:14" ht="15.75">
      <c r="A98" s="50">
        <v>231</v>
      </c>
      <c r="B98" s="51" t="s">
        <v>60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f>J99</f>
        <v>15000</v>
      </c>
      <c r="K98" s="52">
        <f>K99</f>
        <v>15000</v>
      </c>
      <c r="L98" s="52">
        <f>L99</f>
        <v>15000</v>
      </c>
      <c r="M98" s="113">
        <f t="shared" si="9"/>
        <v>1</v>
      </c>
      <c r="N98" s="2"/>
    </row>
    <row r="99" spans="1:14" ht="12.75">
      <c r="A99" s="66" t="s">
        <v>406</v>
      </c>
      <c r="B99" s="58" t="s">
        <v>407</v>
      </c>
      <c r="C99" s="92">
        <v>0</v>
      </c>
      <c r="D99" s="92">
        <v>0</v>
      </c>
      <c r="E99" s="92">
        <v>0</v>
      </c>
      <c r="F99" s="92">
        <v>0</v>
      </c>
      <c r="G99" s="92">
        <v>0</v>
      </c>
      <c r="H99" s="92">
        <v>0</v>
      </c>
      <c r="I99" s="92">
        <v>0</v>
      </c>
      <c r="J99" s="92">
        <v>15000</v>
      </c>
      <c r="K99" s="92">
        <v>15000</v>
      </c>
      <c r="L99" s="47">
        <v>15000</v>
      </c>
      <c r="M99" s="107">
        <f t="shared" si="9"/>
        <v>1</v>
      </c>
      <c r="N99" s="2"/>
    </row>
    <row r="100" spans="1:14" ht="12.75">
      <c r="A100" s="53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107"/>
      <c r="N100" s="2"/>
    </row>
    <row r="101" spans="1:14" ht="15.75">
      <c r="A101" s="54">
        <v>233</v>
      </c>
      <c r="B101" s="51" t="s">
        <v>61</v>
      </c>
      <c r="C101" s="55">
        <f aca="true" t="shared" si="11" ref="C101:L101">C102</f>
        <v>100000</v>
      </c>
      <c r="D101" s="55">
        <f t="shared" si="11"/>
        <v>100000</v>
      </c>
      <c r="E101" s="55">
        <f t="shared" si="11"/>
        <v>100000</v>
      </c>
      <c r="F101" s="55">
        <f t="shared" si="11"/>
        <v>100000</v>
      </c>
      <c r="G101" s="55">
        <f t="shared" si="11"/>
        <v>100000</v>
      </c>
      <c r="H101" s="55">
        <f t="shared" si="11"/>
        <v>100000</v>
      </c>
      <c r="I101" s="55">
        <f t="shared" si="11"/>
        <v>100000</v>
      </c>
      <c r="J101" s="55">
        <f t="shared" si="11"/>
        <v>100000</v>
      </c>
      <c r="K101" s="55">
        <f t="shared" si="11"/>
        <v>100000</v>
      </c>
      <c r="L101" s="55">
        <f t="shared" si="11"/>
        <v>39635</v>
      </c>
      <c r="M101" s="113">
        <f t="shared" si="9"/>
        <v>0.39635</v>
      </c>
      <c r="N101" s="2"/>
    </row>
    <row r="102" spans="1:14" ht="12.75">
      <c r="A102" s="56">
        <v>233000</v>
      </c>
      <c r="B102" s="48" t="s">
        <v>61</v>
      </c>
      <c r="C102" s="47">
        <v>100000</v>
      </c>
      <c r="D102" s="47">
        <v>100000</v>
      </c>
      <c r="E102" s="47">
        <v>100000</v>
      </c>
      <c r="F102" s="47">
        <v>100000</v>
      </c>
      <c r="G102" s="47">
        <v>100000</v>
      </c>
      <c r="H102" s="47">
        <v>100000</v>
      </c>
      <c r="I102" s="47">
        <v>100000</v>
      </c>
      <c r="J102" s="47">
        <v>100000</v>
      </c>
      <c r="K102" s="47">
        <v>100000</v>
      </c>
      <c r="L102" s="47">
        <v>39635</v>
      </c>
      <c r="M102" s="107">
        <f t="shared" si="9"/>
        <v>0.39635</v>
      </c>
      <c r="N102" s="2"/>
    </row>
    <row r="103" spans="1:14" ht="12.75">
      <c r="A103" s="56"/>
      <c r="B103" s="48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107"/>
      <c r="N103" s="2"/>
    </row>
    <row r="104" spans="1:14" ht="15.75">
      <c r="A104" s="54">
        <v>322</v>
      </c>
      <c r="B104" s="51" t="s">
        <v>62</v>
      </c>
      <c r="C104" s="57">
        <f>SUM(C106:C109)</f>
        <v>2320711</v>
      </c>
      <c r="D104" s="57">
        <f aca="true" t="shared" si="12" ref="D104:I104">SUM(D105:D110)</f>
        <v>2350711</v>
      </c>
      <c r="E104" s="57">
        <f t="shared" si="12"/>
        <v>2360231</v>
      </c>
      <c r="F104" s="57">
        <f t="shared" si="12"/>
        <v>2360231</v>
      </c>
      <c r="G104" s="57">
        <f t="shared" si="12"/>
        <v>2360231</v>
      </c>
      <c r="H104" s="57">
        <f t="shared" si="12"/>
        <v>2360231</v>
      </c>
      <c r="I104" s="57">
        <f t="shared" si="12"/>
        <v>2360231</v>
      </c>
      <c r="J104" s="57">
        <f>SUM(J105:J110)</f>
        <v>2360231</v>
      </c>
      <c r="K104" s="57">
        <f>SUM(K105:K110)</f>
        <v>2330231</v>
      </c>
      <c r="L104" s="57">
        <f>SUM(L105:L110)</f>
        <v>1150113</v>
      </c>
      <c r="M104" s="113">
        <f t="shared" si="9"/>
        <v>0.4935617970922196</v>
      </c>
      <c r="N104" s="2"/>
    </row>
    <row r="105" spans="1:14" ht="12.75">
      <c r="A105" s="66">
        <v>322001</v>
      </c>
      <c r="B105" s="58" t="s">
        <v>369</v>
      </c>
      <c r="C105" s="94">
        <v>0</v>
      </c>
      <c r="D105" s="94">
        <v>0</v>
      </c>
      <c r="E105" s="92">
        <v>9520</v>
      </c>
      <c r="F105" s="92">
        <v>9520</v>
      </c>
      <c r="G105" s="92">
        <v>9520</v>
      </c>
      <c r="H105" s="92">
        <v>9520</v>
      </c>
      <c r="I105" s="92">
        <v>9520</v>
      </c>
      <c r="J105" s="92">
        <v>9520</v>
      </c>
      <c r="K105" s="92">
        <v>9520</v>
      </c>
      <c r="L105" s="47">
        <v>9520</v>
      </c>
      <c r="M105" s="107">
        <f t="shared" si="9"/>
        <v>1</v>
      </c>
      <c r="N105" s="2"/>
    </row>
    <row r="106" spans="1:14" ht="12.75">
      <c r="A106" s="56">
        <v>322001</v>
      </c>
      <c r="B106" s="48" t="s">
        <v>334</v>
      </c>
      <c r="C106" s="47">
        <v>368124</v>
      </c>
      <c r="D106" s="47">
        <v>368124</v>
      </c>
      <c r="E106" s="47">
        <v>368124</v>
      </c>
      <c r="F106" s="47">
        <v>368124</v>
      </c>
      <c r="G106" s="47">
        <v>368124</v>
      </c>
      <c r="H106" s="47">
        <v>368124</v>
      </c>
      <c r="I106" s="47">
        <v>368124</v>
      </c>
      <c r="J106" s="47">
        <v>368124</v>
      </c>
      <c r="K106" s="47">
        <v>368124</v>
      </c>
      <c r="L106" s="47">
        <v>353589</v>
      </c>
      <c r="M106" s="107">
        <f t="shared" si="9"/>
        <v>0.9605160217752714</v>
      </c>
      <c r="N106" s="2"/>
    </row>
    <row r="107" spans="1:14" ht="12.75">
      <c r="A107" s="56">
        <v>322001</v>
      </c>
      <c r="B107" s="48" t="s">
        <v>63</v>
      </c>
      <c r="C107" s="47">
        <v>1523736</v>
      </c>
      <c r="D107" s="47">
        <v>1523736</v>
      </c>
      <c r="E107" s="47">
        <v>1523736</v>
      </c>
      <c r="F107" s="47">
        <v>1523736</v>
      </c>
      <c r="G107" s="47">
        <v>1523736</v>
      </c>
      <c r="H107" s="47">
        <v>1523736</v>
      </c>
      <c r="I107" s="47">
        <v>1523736</v>
      </c>
      <c r="J107" s="47">
        <v>1523736</v>
      </c>
      <c r="K107" s="47">
        <v>1523736</v>
      </c>
      <c r="L107" s="47">
        <v>383247</v>
      </c>
      <c r="M107" s="107">
        <f t="shared" si="9"/>
        <v>0.25151797949251053</v>
      </c>
      <c r="N107" s="2"/>
    </row>
    <row r="108" spans="1:14" ht="12.75">
      <c r="A108" s="56">
        <v>322001</v>
      </c>
      <c r="B108" s="48" t="s">
        <v>64</v>
      </c>
      <c r="C108" s="47">
        <v>268520</v>
      </c>
      <c r="D108" s="47">
        <v>268520</v>
      </c>
      <c r="E108" s="47">
        <v>268520</v>
      </c>
      <c r="F108" s="47">
        <v>268520</v>
      </c>
      <c r="G108" s="47">
        <v>268520</v>
      </c>
      <c r="H108" s="47">
        <v>268520</v>
      </c>
      <c r="I108" s="47">
        <v>268520</v>
      </c>
      <c r="J108" s="47">
        <v>268520</v>
      </c>
      <c r="K108" s="47">
        <v>268520</v>
      </c>
      <c r="L108" s="47">
        <v>243437</v>
      </c>
      <c r="M108" s="107">
        <f t="shared" si="9"/>
        <v>0.9065879636526143</v>
      </c>
      <c r="N108" s="2"/>
    </row>
    <row r="109" spans="1:14" ht="12.75">
      <c r="A109" s="56">
        <v>322001</v>
      </c>
      <c r="B109" s="48" t="s">
        <v>65</v>
      </c>
      <c r="C109" s="47">
        <v>160331</v>
      </c>
      <c r="D109" s="47">
        <v>160331</v>
      </c>
      <c r="E109" s="47">
        <v>160331</v>
      </c>
      <c r="F109" s="47">
        <v>160331</v>
      </c>
      <c r="G109" s="47">
        <v>160331</v>
      </c>
      <c r="H109" s="47">
        <v>160331</v>
      </c>
      <c r="I109" s="47">
        <v>160331</v>
      </c>
      <c r="J109" s="47">
        <v>160331</v>
      </c>
      <c r="K109" s="47">
        <v>160331</v>
      </c>
      <c r="L109" s="47">
        <v>160320</v>
      </c>
      <c r="M109" s="107">
        <f t="shared" si="9"/>
        <v>0.9999313919329388</v>
      </c>
      <c r="N109" s="2"/>
    </row>
    <row r="110" spans="1:14" ht="12.75">
      <c r="A110" s="56">
        <v>322002</v>
      </c>
      <c r="B110" s="48" t="s">
        <v>356</v>
      </c>
      <c r="C110" s="47">
        <v>0</v>
      </c>
      <c r="D110" s="47">
        <v>30000</v>
      </c>
      <c r="E110" s="47">
        <v>30000</v>
      </c>
      <c r="F110" s="47">
        <v>30000</v>
      </c>
      <c r="G110" s="47">
        <v>30000</v>
      </c>
      <c r="H110" s="47">
        <v>30000</v>
      </c>
      <c r="I110" s="47">
        <v>30000</v>
      </c>
      <c r="J110" s="47">
        <v>30000</v>
      </c>
      <c r="K110" s="47">
        <v>0</v>
      </c>
      <c r="L110" s="47">
        <v>0</v>
      </c>
      <c r="M110" s="107">
        <v>0</v>
      </c>
      <c r="N110" s="2"/>
    </row>
    <row r="111" spans="1:14" ht="12.75">
      <c r="A111" s="56"/>
      <c r="B111" s="58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107"/>
      <c r="N111" s="2"/>
    </row>
    <row r="112" spans="1:14" ht="15.75">
      <c r="A112" s="59"/>
      <c r="B112" s="55" t="s">
        <v>66</v>
      </c>
      <c r="C112" s="60">
        <f aca="true" t="shared" si="13" ref="C112:H112">C98+C101+C104</f>
        <v>2420711</v>
      </c>
      <c r="D112" s="60">
        <f t="shared" si="13"/>
        <v>2450711</v>
      </c>
      <c r="E112" s="60">
        <f t="shared" si="13"/>
        <v>2460231</v>
      </c>
      <c r="F112" s="60">
        <f t="shared" si="13"/>
        <v>2460231</v>
      </c>
      <c r="G112" s="60">
        <f t="shared" si="13"/>
        <v>2460231</v>
      </c>
      <c r="H112" s="60">
        <f t="shared" si="13"/>
        <v>2460231</v>
      </c>
      <c r="I112" s="60">
        <f>I98+I101+I104</f>
        <v>2460231</v>
      </c>
      <c r="J112" s="60">
        <f>J98+J101+J104</f>
        <v>2475231</v>
      </c>
      <c r="K112" s="60">
        <f>K98+K101+K104</f>
        <v>2445231</v>
      </c>
      <c r="L112" s="60">
        <f>L98+L101+L104</f>
        <v>1204748</v>
      </c>
      <c r="M112" s="113">
        <f t="shared" si="9"/>
        <v>0.4926929194010709</v>
      </c>
      <c r="N112" s="2"/>
    </row>
    <row r="113" spans="3:14" ht="12.75">
      <c r="C113" s="2"/>
      <c r="D113" s="2"/>
      <c r="L113" s="2"/>
      <c r="M113" s="112"/>
      <c r="N113" s="2"/>
    </row>
    <row r="114" spans="1:14" ht="18">
      <c r="A114" s="8" t="s">
        <v>67</v>
      </c>
      <c r="B114" s="20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11"/>
      <c r="N114" s="2"/>
    </row>
    <row r="115" spans="1:14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11"/>
      <c r="N115" s="2"/>
    </row>
    <row r="116" spans="1:14" ht="15.75">
      <c r="A116" s="13" t="s">
        <v>68</v>
      </c>
      <c r="B116" s="14" t="s">
        <v>69</v>
      </c>
      <c r="C116" s="15">
        <f aca="true" t="shared" si="14" ref="C116:I116">SUM(C117:C175)</f>
        <v>732577</v>
      </c>
      <c r="D116" s="15">
        <f t="shared" si="14"/>
        <v>732577</v>
      </c>
      <c r="E116" s="15">
        <f t="shared" si="14"/>
        <v>737177</v>
      </c>
      <c r="F116" s="15">
        <f t="shared" si="14"/>
        <v>737177</v>
      </c>
      <c r="G116" s="15">
        <f t="shared" si="14"/>
        <v>737177</v>
      </c>
      <c r="H116" s="15">
        <f t="shared" si="14"/>
        <v>702177</v>
      </c>
      <c r="I116" s="15">
        <f t="shared" si="14"/>
        <v>702177</v>
      </c>
      <c r="J116" s="15">
        <f>SUM(J117:J175)</f>
        <v>702177</v>
      </c>
      <c r="K116" s="15">
        <f>SUM(K117:K175)</f>
        <v>709577</v>
      </c>
      <c r="L116" s="15">
        <f>SUM(L117:L175)</f>
        <v>540077</v>
      </c>
      <c r="M116" s="106">
        <f t="shared" si="9"/>
        <v>0.7611252901376454</v>
      </c>
      <c r="N116" s="2"/>
    </row>
    <row r="117" spans="1:14" ht="12.75">
      <c r="A117" s="16">
        <v>610000</v>
      </c>
      <c r="B117" s="9" t="s">
        <v>70</v>
      </c>
      <c r="C117" s="12">
        <v>267000</v>
      </c>
      <c r="D117" s="12">
        <v>267000</v>
      </c>
      <c r="E117" s="12">
        <v>267000</v>
      </c>
      <c r="F117" s="12">
        <v>267000</v>
      </c>
      <c r="G117" s="12">
        <v>267000</v>
      </c>
      <c r="H117" s="12">
        <v>267000</v>
      </c>
      <c r="I117" s="12">
        <v>267000</v>
      </c>
      <c r="J117" s="12">
        <v>267000</v>
      </c>
      <c r="K117" s="12">
        <v>267000</v>
      </c>
      <c r="L117" s="12">
        <v>253694</v>
      </c>
      <c r="M117" s="111">
        <f t="shared" si="9"/>
        <v>0.9501647940074907</v>
      </c>
      <c r="N117" s="2"/>
    </row>
    <row r="118" spans="1:14" ht="12.75">
      <c r="A118" s="16">
        <v>620000</v>
      </c>
      <c r="B118" s="9" t="s">
        <v>71</v>
      </c>
      <c r="C118" s="12">
        <v>93450</v>
      </c>
      <c r="D118" s="12">
        <v>93450</v>
      </c>
      <c r="E118" s="12">
        <v>93450</v>
      </c>
      <c r="F118" s="12">
        <v>93450</v>
      </c>
      <c r="G118" s="12">
        <v>93450</v>
      </c>
      <c r="H118" s="12">
        <v>93450</v>
      </c>
      <c r="I118" s="12">
        <v>93450</v>
      </c>
      <c r="J118" s="12">
        <v>93450</v>
      </c>
      <c r="K118" s="12">
        <v>93450</v>
      </c>
      <c r="L118" s="12">
        <v>92501</v>
      </c>
      <c r="M118" s="111">
        <f t="shared" si="9"/>
        <v>0.9898448368111289</v>
      </c>
      <c r="N118" s="2"/>
    </row>
    <row r="119" spans="1:14" ht="12.75">
      <c r="A119" s="16">
        <v>631001</v>
      </c>
      <c r="B119" s="9" t="s">
        <v>72</v>
      </c>
      <c r="C119" s="12">
        <v>900</v>
      </c>
      <c r="D119" s="12">
        <v>900</v>
      </c>
      <c r="E119" s="12">
        <v>900</v>
      </c>
      <c r="F119" s="12">
        <v>900</v>
      </c>
      <c r="G119" s="12">
        <v>900</v>
      </c>
      <c r="H119" s="12">
        <v>900</v>
      </c>
      <c r="I119" s="12">
        <v>900</v>
      </c>
      <c r="J119" s="12">
        <v>900</v>
      </c>
      <c r="K119" s="12">
        <v>1200</v>
      </c>
      <c r="L119" s="12">
        <v>1143</v>
      </c>
      <c r="M119" s="111">
        <f t="shared" si="9"/>
        <v>0.9525</v>
      </c>
      <c r="N119" s="2"/>
    </row>
    <row r="120" spans="1:14" ht="12.75">
      <c r="A120" s="16">
        <v>631002</v>
      </c>
      <c r="B120" s="9" t="s">
        <v>73</v>
      </c>
      <c r="C120" s="12">
        <v>500</v>
      </c>
      <c r="D120" s="12">
        <v>500</v>
      </c>
      <c r="E120" s="12">
        <v>500</v>
      </c>
      <c r="F120" s="12">
        <v>500</v>
      </c>
      <c r="G120" s="12">
        <v>500</v>
      </c>
      <c r="H120" s="12">
        <v>500</v>
      </c>
      <c r="I120" s="12">
        <v>500</v>
      </c>
      <c r="J120" s="12">
        <v>500</v>
      </c>
      <c r="K120" s="12">
        <v>500</v>
      </c>
      <c r="L120" s="12">
        <v>0</v>
      </c>
      <c r="M120" s="111">
        <f t="shared" si="9"/>
        <v>0</v>
      </c>
      <c r="N120" s="2"/>
    </row>
    <row r="121" spans="1:14" ht="12.75">
      <c r="A121" s="16">
        <v>632001</v>
      </c>
      <c r="B121" s="9" t="s">
        <v>74</v>
      </c>
      <c r="C121" s="12">
        <v>37500</v>
      </c>
      <c r="D121" s="12">
        <v>37500</v>
      </c>
      <c r="E121" s="12">
        <v>37500</v>
      </c>
      <c r="F121" s="12">
        <v>37500</v>
      </c>
      <c r="G121" s="12">
        <v>37500</v>
      </c>
      <c r="H121" s="12">
        <v>37500</v>
      </c>
      <c r="I121" s="12">
        <v>37500</v>
      </c>
      <c r="J121" s="12">
        <v>37500</v>
      </c>
      <c r="K121" s="12">
        <v>37500</v>
      </c>
      <c r="L121" s="12">
        <v>31248</v>
      </c>
      <c r="M121" s="111">
        <f t="shared" si="9"/>
        <v>0.83328</v>
      </c>
      <c r="N121" s="2"/>
    </row>
    <row r="122" spans="1:14" ht="12.75">
      <c r="A122" s="16">
        <v>632002</v>
      </c>
      <c r="B122" s="9" t="s">
        <v>75</v>
      </c>
      <c r="C122" s="12">
        <v>2500</v>
      </c>
      <c r="D122" s="12">
        <v>2500</v>
      </c>
      <c r="E122" s="12">
        <v>2500</v>
      </c>
      <c r="F122" s="12">
        <v>2500</v>
      </c>
      <c r="G122" s="12">
        <v>2500</v>
      </c>
      <c r="H122" s="12">
        <v>2500</v>
      </c>
      <c r="I122" s="12">
        <v>2500</v>
      </c>
      <c r="J122" s="12">
        <v>2500</v>
      </c>
      <c r="K122" s="12">
        <v>2500</v>
      </c>
      <c r="L122" s="12">
        <v>1480</v>
      </c>
      <c r="M122" s="111">
        <f t="shared" si="9"/>
        <v>0.592</v>
      </c>
      <c r="N122" s="2"/>
    </row>
    <row r="123" spans="1:14" ht="12.75">
      <c r="A123" s="16">
        <v>632003</v>
      </c>
      <c r="B123" s="9" t="s">
        <v>76</v>
      </c>
      <c r="C123" s="12">
        <v>21600</v>
      </c>
      <c r="D123" s="12">
        <v>21600</v>
      </c>
      <c r="E123" s="12">
        <v>21600</v>
      </c>
      <c r="F123" s="12">
        <v>21600</v>
      </c>
      <c r="G123" s="12">
        <v>21600</v>
      </c>
      <c r="H123" s="12">
        <v>21600</v>
      </c>
      <c r="I123" s="12">
        <v>21600</v>
      </c>
      <c r="J123" s="12">
        <v>21600</v>
      </c>
      <c r="K123" s="12">
        <v>21600</v>
      </c>
      <c r="L123" s="12">
        <v>15637</v>
      </c>
      <c r="M123" s="111">
        <f t="shared" si="9"/>
        <v>0.7239351851851852</v>
      </c>
      <c r="N123" s="2"/>
    </row>
    <row r="124" spans="1:14" ht="12.75">
      <c r="A124" s="16">
        <v>632004</v>
      </c>
      <c r="B124" s="9" t="s">
        <v>429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>
        <v>231</v>
      </c>
      <c r="M124" s="111">
        <v>0</v>
      </c>
      <c r="N124" s="2"/>
    </row>
    <row r="125" spans="1:14" ht="12.75">
      <c r="A125" s="16">
        <v>633001</v>
      </c>
      <c r="B125" s="9" t="s">
        <v>77</v>
      </c>
      <c r="C125" s="12">
        <v>7000</v>
      </c>
      <c r="D125" s="12">
        <v>7000</v>
      </c>
      <c r="E125" s="12">
        <v>7000</v>
      </c>
      <c r="F125" s="12">
        <v>7000</v>
      </c>
      <c r="G125" s="12">
        <v>7000</v>
      </c>
      <c r="H125" s="12">
        <v>7000</v>
      </c>
      <c r="I125" s="12">
        <v>7000</v>
      </c>
      <c r="J125" s="12">
        <v>7000</v>
      </c>
      <c r="K125" s="12">
        <v>7000</v>
      </c>
      <c r="L125" s="12">
        <v>502</v>
      </c>
      <c r="M125" s="111">
        <f t="shared" si="9"/>
        <v>0.07171428571428572</v>
      </c>
      <c r="N125" s="2"/>
    </row>
    <row r="126" spans="1:14" ht="12.75">
      <c r="A126" s="16">
        <v>633002</v>
      </c>
      <c r="B126" s="9" t="s">
        <v>78</v>
      </c>
      <c r="C126" s="12">
        <v>5000</v>
      </c>
      <c r="D126" s="12">
        <v>5000</v>
      </c>
      <c r="E126" s="12">
        <v>5000</v>
      </c>
      <c r="F126" s="12">
        <v>5000</v>
      </c>
      <c r="G126" s="12">
        <v>5000</v>
      </c>
      <c r="H126" s="12">
        <v>5000</v>
      </c>
      <c r="I126" s="12">
        <v>5000</v>
      </c>
      <c r="J126" s="12">
        <v>5000</v>
      </c>
      <c r="K126" s="12">
        <v>5000</v>
      </c>
      <c r="L126" s="12">
        <v>3240</v>
      </c>
      <c r="M126" s="111">
        <f t="shared" si="9"/>
        <v>0.648</v>
      </c>
      <c r="N126" s="2"/>
    </row>
    <row r="127" spans="1:14" ht="12.75">
      <c r="A127" s="16">
        <v>633003</v>
      </c>
      <c r="B127" s="9" t="s">
        <v>79</v>
      </c>
      <c r="C127" s="12">
        <v>100</v>
      </c>
      <c r="D127" s="12">
        <v>100</v>
      </c>
      <c r="E127" s="12">
        <v>100</v>
      </c>
      <c r="F127" s="12">
        <v>100</v>
      </c>
      <c r="G127" s="12">
        <v>100</v>
      </c>
      <c r="H127" s="12">
        <v>100</v>
      </c>
      <c r="I127" s="12">
        <v>100</v>
      </c>
      <c r="J127" s="12">
        <v>100</v>
      </c>
      <c r="K127" s="12">
        <v>100</v>
      </c>
      <c r="L127" s="12">
        <v>135</v>
      </c>
      <c r="M127" s="111">
        <f t="shared" si="9"/>
        <v>1.35</v>
      </c>
      <c r="N127" s="2"/>
    </row>
    <row r="128" spans="1:14" ht="12.75">
      <c r="A128" s="16">
        <v>633004</v>
      </c>
      <c r="B128" s="9" t="s">
        <v>80</v>
      </c>
      <c r="C128" s="12">
        <v>500</v>
      </c>
      <c r="D128" s="12">
        <v>500</v>
      </c>
      <c r="E128" s="12">
        <v>500</v>
      </c>
      <c r="F128" s="12">
        <v>500</v>
      </c>
      <c r="G128" s="12">
        <v>500</v>
      </c>
      <c r="H128" s="12">
        <v>500</v>
      </c>
      <c r="I128" s="12">
        <v>500</v>
      </c>
      <c r="J128" s="12">
        <v>500</v>
      </c>
      <c r="K128" s="12">
        <v>500</v>
      </c>
      <c r="L128" s="12">
        <v>1429</v>
      </c>
      <c r="M128" s="111">
        <f t="shared" si="9"/>
        <v>2.858</v>
      </c>
      <c r="N128" s="2"/>
    </row>
    <row r="129" spans="1:14" ht="12.75">
      <c r="A129" s="16">
        <v>633006</v>
      </c>
      <c r="B129" s="9" t="s">
        <v>81</v>
      </c>
      <c r="C129" s="12">
        <v>11000</v>
      </c>
      <c r="D129" s="12">
        <v>11000</v>
      </c>
      <c r="E129" s="12">
        <v>11000</v>
      </c>
      <c r="F129" s="12">
        <v>11000</v>
      </c>
      <c r="G129" s="12">
        <v>11000</v>
      </c>
      <c r="H129" s="12">
        <v>11000</v>
      </c>
      <c r="I129" s="12">
        <v>11000</v>
      </c>
      <c r="J129" s="12">
        <v>11000</v>
      </c>
      <c r="K129" s="12">
        <v>11000</v>
      </c>
      <c r="L129" s="12">
        <v>4748</v>
      </c>
      <c r="M129" s="111">
        <f t="shared" si="9"/>
        <v>0.43163636363636365</v>
      </c>
      <c r="N129" s="2"/>
    </row>
    <row r="130" spans="1:14" ht="12.75">
      <c r="A130" s="16">
        <v>633013</v>
      </c>
      <c r="B130" s="9" t="s">
        <v>82</v>
      </c>
      <c r="C130" s="12">
        <v>5900</v>
      </c>
      <c r="D130" s="12">
        <v>5900</v>
      </c>
      <c r="E130" s="12">
        <v>5900</v>
      </c>
      <c r="F130" s="12">
        <v>5900</v>
      </c>
      <c r="G130" s="12">
        <v>5900</v>
      </c>
      <c r="H130" s="12">
        <v>5900</v>
      </c>
      <c r="I130" s="12">
        <v>5900</v>
      </c>
      <c r="J130" s="12">
        <v>5900</v>
      </c>
      <c r="K130" s="12">
        <v>5900</v>
      </c>
      <c r="L130" s="12">
        <v>1312</v>
      </c>
      <c r="M130" s="111">
        <f t="shared" si="9"/>
        <v>0.2223728813559322</v>
      </c>
      <c r="N130" s="2"/>
    </row>
    <row r="131" spans="1:14" ht="12.75">
      <c r="A131" s="16">
        <v>633009</v>
      </c>
      <c r="B131" s="9" t="s">
        <v>83</v>
      </c>
      <c r="C131" s="12">
        <v>2700</v>
      </c>
      <c r="D131" s="12">
        <v>2700</v>
      </c>
      <c r="E131" s="12">
        <v>2700</v>
      </c>
      <c r="F131" s="12">
        <v>2700</v>
      </c>
      <c r="G131" s="12">
        <v>2700</v>
      </c>
      <c r="H131" s="12">
        <v>2700</v>
      </c>
      <c r="I131" s="12">
        <v>2700</v>
      </c>
      <c r="J131" s="12">
        <v>2700</v>
      </c>
      <c r="K131" s="12">
        <v>2700</v>
      </c>
      <c r="L131" s="12">
        <v>2361</v>
      </c>
      <c r="M131" s="111">
        <f t="shared" si="9"/>
        <v>0.8744444444444445</v>
      </c>
      <c r="N131" s="2"/>
    </row>
    <row r="132" spans="1:14" ht="12.75">
      <c r="A132" s="16">
        <v>633016</v>
      </c>
      <c r="B132" s="9" t="s">
        <v>84</v>
      </c>
      <c r="C132" s="12">
        <v>6500</v>
      </c>
      <c r="D132" s="12">
        <v>6500</v>
      </c>
      <c r="E132" s="12">
        <v>6500</v>
      </c>
      <c r="F132" s="12">
        <v>6500</v>
      </c>
      <c r="G132" s="12">
        <v>6500</v>
      </c>
      <c r="H132" s="12">
        <v>6500</v>
      </c>
      <c r="I132" s="12">
        <v>6500</v>
      </c>
      <c r="J132" s="12">
        <v>6500</v>
      </c>
      <c r="K132" s="12">
        <v>5000</v>
      </c>
      <c r="L132" s="12">
        <v>3237</v>
      </c>
      <c r="M132" s="111">
        <f t="shared" si="9"/>
        <v>0.6474</v>
      </c>
      <c r="N132" s="2"/>
    </row>
    <row r="133" spans="1:14" ht="12.75">
      <c r="A133" s="16">
        <v>633018</v>
      </c>
      <c r="B133" s="9" t="s">
        <v>85</v>
      </c>
      <c r="C133" s="12">
        <v>1000</v>
      </c>
      <c r="D133" s="12">
        <v>1000</v>
      </c>
      <c r="E133" s="12">
        <v>1000</v>
      </c>
      <c r="F133" s="12">
        <v>1000</v>
      </c>
      <c r="G133" s="12">
        <v>1000</v>
      </c>
      <c r="H133" s="12">
        <v>1000</v>
      </c>
      <c r="I133" s="12">
        <v>1000</v>
      </c>
      <c r="J133" s="12">
        <v>1000</v>
      </c>
      <c r="K133" s="12">
        <v>1000</v>
      </c>
      <c r="L133" s="12">
        <v>50</v>
      </c>
      <c r="M133" s="111">
        <f t="shared" si="9"/>
        <v>0.05</v>
      </c>
      <c r="N133" s="2"/>
    </row>
    <row r="134" spans="1:14" ht="12.75">
      <c r="A134" s="16">
        <v>634001</v>
      </c>
      <c r="B134" s="9" t="s">
        <v>86</v>
      </c>
      <c r="C134" s="12">
        <v>8500</v>
      </c>
      <c r="D134" s="12">
        <v>8500</v>
      </c>
      <c r="E134" s="12">
        <v>8500</v>
      </c>
      <c r="F134" s="12">
        <v>8500</v>
      </c>
      <c r="G134" s="12">
        <v>8500</v>
      </c>
      <c r="H134" s="12">
        <v>8500</v>
      </c>
      <c r="I134" s="12">
        <v>8500</v>
      </c>
      <c r="J134" s="12">
        <v>8500</v>
      </c>
      <c r="K134" s="12">
        <v>8500</v>
      </c>
      <c r="L134" s="12">
        <v>7180</v>
      </c>
      <c r="M134" s="111">
        <f t="shared" si="9"/>
        <v>0.8447058823529412</v>
      </c>
      <c r="N134" s="2"/>
    </row>
    <row r="135" spans="1:14" ht="12.75">
      <c r="A135" s="16">
        <v>634002</v>
      </c>
      <c r="B135" s="9" t="s">
        <v>87</v>
      </c>
      <c r="C135" s="12">
        <v>3500</v>
      </c>
      <c r="D135" s="12">
        <v>3500</v>
      </c>
      <c r="E135" s="12">
        <v>3500</v>
      </c>
      <c r="F135" s="12">
        <v>3500</v>
      </c>
      <c r="G135" s="12">
        <v>3500</v>
      </c>
      <c r="H135" s="12">
        <v>3500</v>
      </c>
      <c r="I135" s="12">
        <v>3500</v>
      </c>
      <c r="J135" s="12">
        <v>3500</v>
      </c>
      <c r="K135" s="12">
        <v>3500</v>
      </c>
      <c r="L135" s="12">
        <v>2967</v>
      </c>
      <c r="M135" s="111">
        <f t="shared" si="9"/>
        <v>0.8477142857142858</v>
      </c>
      <c r="N135" s="2"/>
    </row>
    <row r="136" spans="1:14" ht="12.75">
      <c r="A136" s="16">
        <v>634003</v>
      </c>
      <c r="B136" s="9" t="s">
        <v>88</v>
      </c>
      <c r="C136" s="12">
        <v>1500</v>
      </c>
      <c r="D136" s="12">
        <v>1500</v>
      </c>
      <c r="E136" s="12">
        <v>1500</v>
      </c>
      <c r="F136" s="12">
        <v>1500</v>
      </c>
      <c r="G136" s="12">
        <v>1500</v>
      </c>
      <c r="H136" s="12">
        <v>1500</v>
      </c>
      <c r="I136" s="12">
        <v>1500</v>
      </c>
      <c r="J136" s="12">
        <v>1500</v>
      </c>
      <c r="K136" s="12">
        <v>1500</v>
      </c>
      <c r="L136" s="12">
        <v>858</v>
      </c>
      <c r="M136" s="111">
        <f t="shared" si="9"/>
        <v>0.572</v>
      </c>
      <c r="N136" s="2"/>
    </row>
    <row r="137" spans="1:14" ht="12.75">
      <c r="A137" s="16">
        <v>634004</v>
      </c>
      <c r="B137" s="9" t="s">
        <v>89</v>
      </c>
      <c r="C137" s="12">
        <v>200</v>
      </c>
      <c r="D137" s="12">
        <v>200</v>
      </c>
      <c r="E137" s="12">
        <v>200</v>
      </c>
      <c r="F137" s="12">
        <v>200</v>
      </c>
      <c r="G137" s="12">
        <v>200</v>
      </c>
      <c r="H137" s="12">
        <v>200</v>
      </c>
      <c r="I137" s="12">
        <v>200</v>
      </c>
      <c r="J137" s="12">
        <v>200</v>
      </c>
      <c r="K137" s="12">
        <v>500</v>
      </c>
      <c r="L137" s="12">
        <v>315</v>
      </c>
      <c r="M137" s="111">
        <f t="shared" si="9"/>
        <v>0.63</v>
      </c>
      <c r="N137" s="2"/>
    </row>
    <row r="138" spans="1:14" ht="12.75">
      <c r="A138" s="16">
        <v>634005</v>
      </c>
      <c r="B138" s="9" t="s">
        <v>90</v>
      </c>
      <c r="C138" s="12">
        <v>500</v>
      </c>
      <c r="D138" s="12">
        <v>500</v>
      </c>
      <c r="E138" s="12">
        <v>500</v>
      </c>
      <c r="F138" s="12">
        <v>500</v>
      </c>
      <c r="G138" s="12">
        <v>500</v>
      </c>
      <c r="H138" s="12">
        <v>500</v>
      </c>
      <c r="I138" s="12">
        <v>500</v>
      </c>
      <c r="J138" s="12">
        <v>500</v>
      </c>
      <c r="K138" s="12">
        <v>500</v>
      </c>
      <c r="L138" s="12">
        <v>200</v>
      </c>
      <c r="M138" s="111">
        <f t="shared" si="9"/>
        <v>0.4</v>
      </c>
      <c r="N138" s="2"/>
    </row>
    <row r="139" spans="1:14" ht="12.75">
      <c r="A139" s="16">
        <v>634006</v>
      </c>
      <c r="B139" s="9" t="s">
        <v>91</v>
      </c>
      <c r="C139" s="12">
        <v>50</v>
      </c>
      <c r="D139" s="12">
        <v>50</v>
      </c>
      <c r="E139" s="12">
        <v>50</v>
      </c>
      <c r="F139" s="12">
        <v>50</v>
      </c>
      <c r="G139" s="12">
        <v>50</v>
      </c>
      <c r="H139" s="12">
        <v>50</v>
      </c>
      <c r="I139" s="12">
        <v>50</v>
      </c>
      <c r="J139" s="12">
        <v>50</v>
      </c>
      <c r="K139" s="12">
        <v>50</v>
      </c>
      <c r="L139" s="12">
        <v>0</v>
      </c>
      <c r="M139" s="111">
        <f t="shared" si="9"/>
        <v>0</v>
      </c>
      <c r="N139" s="2"/>
    </row>
    <row r="140" spans="1:14" ht="12.75">
      <c r="A140" s="16">
        <v>635001</v>
      </c>
      <c r="B140" s="9" t="s">
        <v>92</v>
      </c>
      <c r="C140" s="12">
        <v>150</v>
      </c>
      <c r="D140" s="12">
        <v>150</v>
      </c>
      <c r="E140" s="12">
        <v>150</v>
      </c>
      <c r="F140" s="12">
        <v>150</v>
      </c>
      <c r="G140" s="12">
        <v>150</v>
      </c>
      <c r="H140" s="12">
        <v>150</v>
      </c>
      <c r="I140" s="12">
        <v>150</v>
      </c>
      <c r="J140" s="12">
        <v>150</v>
      </c>
      <c r="K140" s="12">
        <v>150</v>
      </c>
      <c r="L140" s="12">
        <v>0</v>
      </c>
      <c r="M140" s="111">
        <f t="shared" si="9"/>
        <v>0</v>
      </c>
      <c r="N140" s="2"/>
    </row>
    <row r="141" spans="1:14" ht="12.75">
      <c r="A141" s="16">
        <v>635002</v>
      </c>
      <c r="B141" s="9" t="s">
        <v>93</v>
      </c>
      <c r="C141" s="12">
        <v>13000</v>
      </c>
      <c r="D141" s="12">
        <v>13000</v>
      </c>
      <c r="E141" s="12">
        <v>13000</v>
      </c>
      <c r="F141" s="12">
        <v>13000</v>
      </c>
      <c r="G141" s="12">
        <v>13000</v>
      </c>
      <c r="H141" s="12">
        <v>13000</v>
      </c>
      <c r="I141" s="12">
        <v>13000</v>
      </c>
      <c r="J141" s="12">
        <v>13000</v>
      </c>
      <c r="K141" s="12">
        <v>13000</v>
      </c>
      <c r="L141" s="12">
        <v>13342</v>
      </c>
      <c r="M141" s="111">
        <f t="shared" si="9"/>
        <v>1.0263076923076924</v>
      </c>
      <c r="N141" s="2"/>
    </row>
    <row r="142" spans="1:14" ht="12.75">
      <c r="A142" s="16">
        <v>635003</v>
      </c>
      <c r="B142" s="9" t="s">
        <v>94</v>
      </c>
      <c r="C142" s="12">
        <v>50</v>
      </c>
      <c r="D142" s="12">
        <v>50</v>
      </c>
      <c r="E142" s="12">
        <v>50</v>
      </c>
      <c r="F142" s="12">
        <v>50</v>
      </c>
      <c r="G142" s="12">
        <v>50</v>
      </c>
      <c r="H142" s="12">
        <v>50</v>
      </c>
      <c r="I142" s="12">
        <v>50</v>
      </c>
      <c r="J142" s="12">
        <v>50</v>
      </c>
      <c r="K142" s="12">
        <v>150</v>
      </c>
      <c r="L142" s="12">
        <v>132</v>
      </c>
      <c r="M142" s="111">
        <f t="shared" si="9"/>
        <v>0.88</v>
      </c>
      <c r="N142" s="2"/>
    </row>
    <row r="143" spans="1:14" ht="12.75">
      <c r="A143" s="16">
        <v>635004</v>
      </c>
      <c r="B143" s="9" t="s">
        <v>95</v>
      </c>
      <c r="C143" s="12">
        <v>100</v>
      </c>
      <c r="D143" s="12">
        <v>100</v>
      </c>
      <c r="E143" s="12">
        <v>100</v>
      </c>
      <c r="F143" s="12">
        <v>100</v>
      </c>
      <c r="G143" s="12">
        <v>100</v>
      </c>
      <c r="H143" s="12">
        <v>100</v>
      </c>
      <c r="I143" s="12">
        <v>100</v>
      </c>
      <c r="J143" s="12">
        <v>100</v>
      </c>
      <c r="K143" s="12">
        <v>100</v>
      </c>
      <c r="L143" s="12">
        <v>38</v>
      </c>
      <c r="M143" s="111">
        <f t="shared" si="9"/>
        <v>0.38</v>
      </c>
      <c r="N143" s="2"/>
    </row>
    <row r="144" spans="1:14" ht="12.75">
      <c r="A144" s="16">
        <v>635005</v>
      </c>
      <c r="B144" s="9" t="s">
        <v>96</v>
      </c>
      <c r="C144" s="12">
        <v>66</v>
      </c>
      <c r="D144" s="12">
        <v>66</v>
      </c>
      <c r="E144" s="12">
        <v>66</v>
      </c>
      <c r="F144" s="12">
        <v>66</v>
      </c>
      <c r="G144" s="12">
        <v>66</v>
      </c>
      <c r="H144" s="12">
        <v>66</v>
      </c>
      <c r="I144" s="12">
        <v>66</v>
      </c>
      <c r="J144" s="12">
        <v>66</v>
      </c>
      <c r="K144" s="12">
        <v>66</v>
      </c>
      <c r="L144" s="12">
        <v>0</v>
      </c>
      <c r="M144" s="111">
        <f t="shared" si="9"/>
        <v>0</v>
      </c>
      <c r="N144" s="2"/>
    </row>
    <row r="145" spans="1:14" ht="12.75">
      <c r="A145" s="16">
        <v>635006</v>
      </c>
      <c r="B145" s="9" t="s">
        <v>97</v>
      </c>
      <c r="C145" s="12">
        <v>35000</v>
      </c>
      <c r="D145" s="12">
        <v>35000</v>
      </c>
      <c r="E145" s="12">
        <v>35000</v>
      </c>
      <c r="F145" s="12">
        <v>35000</v>
      </c>
      <c r="G145" s="12">
        <v>35000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11">
        <v>0</v>
      </c>
      <c r="N145" s="115"/>
    </row>
    <row r="146" spans="1:14" ht="12.75">
      <c r="A146" s="16">
        <v>635006</v>
      </c>
      <c r="B146" s="9" t="s">
        <v>392</v>
      </c>
      <c r="C146" s="12">
        <v>1000</v>
      </c>
      <c r="D146" s="12">
        <v>1000</v>
      </c>
      <c r="E146" s="12">
        <v>1000</v>
      </c>
      <c r="F146" s="12">
        <v>1000</v>
      </c>
      <c r="G146" s="12">
        <v>1000</v>
      </c>
      <c r="H146" s="12">
        <v>1000</v>
      </c>
      <c r="I146" s="12">
        <v>1000</v>
      </c>
      <c r="J146" s="12">
        <v>1000</v>
      </c>
      <c r="K146" s="12">
        <v>1000</v>
      </c>
      <c r="L146" s="12">
        <v>154</v>
      </c>
      <c r="M146" s="111">
        <f aca="true" t="shared" si="15" ref="M146:M209">L146/K146</f>
        <v>0.154</v>
      </c>
      <c r="N146" s="2"/>
    </row>
    <row r="147" spans="1:14" ht="12.75">
      <c r="A147" s="16">
        <v>636001</v>
      </c>
      <c r="B147" s="9" t="s">
        <v>98</v>
      </c>
      <c r="C147" s="12">
        <v>4200</v>
      </c>
      <c r="D147" s="12">
        <v>4200</v>
      </c>
      <c r="E147" s="12">
        <v>4200</v>
      </c>
      <c r="F147" s="12">
        <v>4200</v>
      </c>
      <c r="G147" s="12">
        <v>4200</v>
      </c>
      <c r="H147" s="12">
        <v>4200</v>
      </c>
      <c r="I147" s="12">
        <v>4200</v>
      </c>
      <c r="J147" s="12">
        <v>4200</v>
      </c>
      <c r="K147" s="12">
        <v>4200</v>
      </c>
      <c r="L147" s="12">
        <v>3606</v>
      </c>
      <c r="M147" s="111">
        <f t="shared" si="15"/>
        <v>0.8585714285714285</v>
      </c>
      <c r="N147" s="2"/>
    </row>
    <row r="148" spans="1:46" ht="12.75">
      <c r="A148" s="16">
        <v>636002</v>
      </c>
      <c r="B148" s="9" t="s">
        <v>430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>
        <v>831</v>
      </c>
      <c r="M148" s="111"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1:46" ht="12.75">
      <c r="A149" s="16">
        <v>636007</v>
      </c>
      <c r="B149" s="9" t="s">
        <v>99</v>
      </c>
      <c r="C149" s="12">
        <v>1920</v>
      </c>
      <c r="D149" s="12">
        <v>1920</v>
      </c>
      <c r="E149" s="12">
        <v>1920</v>
      </c>
      <c r="F149" s="12">
        <v>1920</v>
      </c>
      <c r="G149" s="12">
        <v>1920</v>
      </c>
      <c r="H149" s="12">
        <v>1920</v>
      </c>
      <c r="I149" s="12">
        <v>1920</v>
      </c>
      <c r="J149" s="12">
        <v>1920</v>
      </c>
      <c r="K149" s="12">
        <v>1920</v>
      </c>
      <c r="L149" s="12">
        <v>0</v>
      </c>
      <c r="M149" s="111">
        <f t="shared" si="15"/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1:46" ht="12.75">
      <c r="A150" s="16">
        <v>637001</v>
      </c>
      <c r="B150" s="9" t="s">
        <v>100</v>
      </c>
      <c r="C150" s="12">
        <v>1400</v>
      </c>
      <c r="D150" s="12">
        <v>1400</v>
      </c>
      <c r="E150" s="12">
        <v>1400</v>
      </c>
      <c r="F150" s="12">
        <v>1400</v>
      </c>
      <c r="G150" s="12">
        <v>1400</v>
      </c>
      <c r="H150" s="12">
        <v>1400</v>
      </c>
      <c r="I150" s="12">
        <v>1400</v>
      </c>
      <c r="J150" s="12">
        <v>1400</v>
      </c>
      <c r="K150" s="12">
        <v>1800</v>
      </c>
      <c r="L150" s="12">
        <v>1725</v>
      </c>
      <c r="M150" s="111">
        <f t="shared" si="15"/>
        <v>0.9583333333333334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1:46" ht="12.75">
      <c r="A151" s="16">
        <v>637002</v>
      </c>
      <c r="B151" s="9" t="s">
        <v>101</v>
      </c>
      <c r="C151" s="12">
        <v>1000</v>
      </c>
      <c r="D151" s="12">
        <v>1000</v>
      </c>
      <c r="E151" s="12">
        <v>1000</v>
      </c>
      <c r="F151" s="12">
        <v>1000</v>
      </c>
      <c r="G151" s="12">
        <v>1000</v>
      </c>
      <c r="H151" s="12">
        <v>1000</v>
      </c>
      <c r="I151" s="12">
        <v>1000</v>
      </c>
      <c r="J151" s="12">
        <v>1000</v>
      </c>
      <c r="K151" s="12">
        <v>1000</v>
      </c>
      <c r="L151" s="12">
        <v>0</v>
      </c>
      <c r="M151" s="111">
        <f t="shared" si="15"/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1:46" ht="12.75">
      <c r="A152" s="16">
        <v>637003</v>
      </c>
      <c r="B152" s="9" t="s">
        <v>102</v>
      </c>
      <c r="C152" s="12">
        <v>20000</v>
      </c>
      <c r="D152" s="12">
        <v>20000</v>
      </c>
      <c r="E152" s="12">
        <v>16500</v>
      </c>
      <c r="F152" s="12">
        <v>16500</v>
      </c>
      <c r="G152" s="12">
        <v>16500</v>
      </c>
      <c r="H152" s="12">
        <v>16500</v>
      </c>
      <c r="I152" s="12">
        <v>16500</v>
      </c>
      <c r="J152" s="12">
        <v>16500</v>
      </c>
      <c r="K152" s="12">
        <v>16500</v>
      </c>
      <c r="L152" s="12">
        <v>10199</v>
      </c>
      <c r="M152" s="111">
        <f t="shared" si="15"/>
        <v>0.6181212121212121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1:46" ht="12.75">
      <c r="A153" s="16">
        <v>637004</v>
      </c>
      <c r="B153" s="9" t="s">
        <v>103</v>
      </c>
      <c r="C153" s="12">
        <v>9000</v>
      </c>
      <c r="D153" s="12">
        <v>9000</v>
      </c>
      <c r="E153" s="12">
        <v>9000</v>
      </c>
      <c r="F153" s="12">
        <v>9000</v>
      </c>
      <c r="G153" s="12">
        <v>9000</v>
      </c>
      <c r="H153" s="12">
        <v>9000</v>
      </c>
      <c r="I153" s="12">
        <v>9000</v>
      </c>
      <c r="J153" s="12">
        <v>9000</v>
      </c>
      <c r="K153" s="12">
        <v>9000</v>
      </c>
      <c r="L153" s="12">
        <v>2552</v>
      </c>
      <c r="M153" s="111">
        <f t="shared" si="15"/>
        <v>0.28355555555555556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1:46" ht="12.75">
      <c r="A154" s="16">
        <v>637005</v>
      </c>
      <c r="B154" s="9" t="s">
        <v>104</v>
      </c>
      <c r="C154" s="12">
        <v>160</v>
      </c>
      <c r="D154" s="12">
        <v>160</v>
      </c>
      <c r="E154" s="12">
        <v>160</v>
      </c>
      <c r="F154" s="12">
        <v>160</v>
      </c>
      <c r="G154" s="12">
        <v>160</v>
      </c>
      <c r="H154" s="12">
        <v>160</v>
      </c>
      <c r="I154" s="12">
        <v>160</v>
      </c>
      <c r="J154" s="12">
        <v>160</v>
      </c>
      <c r="K154" s="12">
        <v>160</v>
      </c>
      <c r="L154" s="12">
        <v>3207</v>
      </c>
      <c r="M154" s="111">
        <f t="shared" si="15"/>
        <v>20.04375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ht="12.75">
      <c r="A155" s="16">
        <v>637005</v>
      </c>
      <c r="B155" s="9" t="s">
        <v>370</v>
      </c>
      <c r="C155" s="12">
        <v>0</v>
      </c>
      <c r="D155" s="12">
        <v>0</v>
      </c>
      <c r="E155" s="12">
        <v>5800</v>
      </c>
      <c r="F155" s="12">
        <v>5800</v>
      </c>
      <c r="G155" s="12">
        <v>5800</v>
      </c>
      <c r="H155" s="12">
        <v>5800</v>
      </c>
      <c r="I155" s="12">
        <v>5800</v>
      </c>
      <c r="J155" s="12">
        <v>5800</v>
      </c>
      <c r="K155" s="12">
        <v>5800</v>
      </c>
      <c r="L155" s="12"/>
      <c r="M155" s="111">
        <f t="shared" si="15"/>
        <v>0</v>
      </c>
      <c r="N155" s="115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ht="12.75">
      <c r="A156" s="16">
        <v>637005</v>
      </c>
      <c r="B156" s="9" t="s">
        <v>371</v>
      </c>
      <c r="C156" s="12">
        <v>0</v>
      </c>
      <c r="D156" s="12">
        <v>0</v>
      </c>
      <c r="E156" s="12">
        <v>2300</v>
      </c>
      <c r="F156" s="12">
        <v>2300</v>
      </c>
      <c r="G156" s="12">
        <v>2300</v>
      </c>
      <c r="H156" s="12">
        <v>2300</v>
      </c>
      <c r="I156" s="12">
        <v>2300</v>
      </c>
      <c r="J156" s="12">
        <v>2300</v>
      </c>
      <c r="K156" s="12">
        <v>2300</v>
      </c>
      <c r="L156" s="12"/>
      <c r="M156" s="111">
        <f t="shared" si="15"/>
        <v>0</v>
      </c>
      <c r="N156" s="115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1:46" ht="12.75">
      <c r="A157" s="21">
        <v>637005</v>
      </c>
      <c r="B157" s="9" t="s">
        <v>126</v>
      </c>
      <c r="C157" s="22">
        <v>240</v>
      </c>
      <c r="D157" s="22">
        <v>240</v>
      </c>
      <c r="E157" s="22">
        <v>240</v>
      </c>
      <c r="F157" s="22">
        <v>240</v>
      </c>
      <c r="G157" s="22">
        <v>240</v>
      </c>
      <c r="H157" s="22">
        <v>240</v>
      </c>
      <c r="I157" s="22">
        <v>240</v>
      </c>
      <c r="J157" s="22">
        <v>240</v>
      </c>
      <c r="K157" s="22">
        <v>240</v>
      </c>
      <c r="L157" s="12"/>
      <c r="M157" s="111">
        <f t="shared" si="15"/>
        <v>0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1:46" ht="12.75">
      <c r="A158" s="16">
        <v>637006</v>
      </c>
      <c r="B158" s="9" t="s">
        <v>105</v>
      </c>
      <c r="C158" s="12">
        <v>166</v>
      </c>
      <c r="D158" s="12">
        <v>166</v>
      </c>
      <c r="E158" s="12">
        <v>166</v>
      </c>
      <c r="F158" s="12">
        <v>166</v>
      </c>
      <c r="G158" s="12">
        <v>166</v>
      </c>
      <c r="H158" s="12">
        <v>166</v>
      </c>
      <c r="I158" s="12">
        <v>166</v>
      </c>
      <c r="J158" s="12">
        <v>166</v>
      </c>
      <c r="K158" s="12">
        <v>166</v>
      </c>
      <c r="L158" s="12">
        <v>0</v>
      </c>
      <c r="M158" s="111">
        <f t="shared" si="15"/>
        <v>0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1:46" ht="12.75">
      <c r="A159" s="16">
        <v>637011</v>
      </c>
      <c r="B159" s="9" t="s">
        <v>106</v>
      </c>
      <c r="C159" s="12">
        <v>1000</v>
      </c>
      <c r="D159" s="12">
        <v>1000</v>
      </c>
      <c r="E159" s="12">
        <v>1000</v>
      </c>
      <c r="F159" s="12">
        <v>1000</v>
      </c>
      <c r="G159" s="12">
        <v>1000</v>
      </c>
      <c r="H159" s="12">
        <v>1000</v>
      </c>
      <c r="I159" s="12">
        <v>1000</v>
      </c>
      <c r="J159" s="12">
        <v>1000</v>
      </c>
      <c r="K159" s="12">
        <v>1000</v>
      </c>
      <c r="L159" s="12">
        <v>170</v>
      </c>
      <c r="M159" s="111">
        <f t="shared" si="15"/>
        <v>0.17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1:46" ht="12.75">
      <c r="A160" s="21">
        <v>637011</v>
      </c>
      <c r="B160" s="9" t="s">
        <v>337</v>
      </c>
      <c r="C160" s="22">
        <v>3500</v>
      </c>
      <c r="D160" s="22">
        <v>3500</v>
      </c>
      <c r="E160" s="22">
        <v>3500</v>
      </c>
      <c r="F160" s="22">
        <v>3500</v>
      </c>
      <c r="G160" s="22">
        <v>3500</v>
      </c>
      <c r="H160" s="22">
        <v>3500</v>
      </c>
      <c r="I160" s="22">
        <v>3500</v>
      </c>
      <c r="J160" s="22">
        <v>3500</v>
      </c>
      <c r="K160" s="22">
        <v>3500</v>
      </c>
      <c r="L160" s="12"/>
      <c r="M160" s="111">
        <f t="shared" si="15"/>
        <v>0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1:46" ht="12.75">
      <c r="A161" s="16">
        <v>637012</v>
      </c>
      <c r="B161" s="9" t="s">
        <v>107</v>
      </c>
      <c r="C161" s="12">
        <v>4100</v>
      </c>
      <c r="D161" s="12">
        <v>4100</v>
      </c>
      <c r="E161" s="12">
        <v>4100</v>
      </c>
      <c r="F161" s="12">
        <v>4100</v>
      </c>
      <c r="G161" s="12">
        <v>4100</v>
      </c>
      <c r="H161" s="12">
        <v>4100</v>
      </c>
      <c r="I161" s="12">
        <v>4100</v>
      </c>
      <c r="J161" s="12">
        <v>4100</v>
      </c>
      <c r="K161" s="12">
        <v>4100</v>
      </c>
      <c r="L161" s="12">
        <v>376</v>
      </c>
      <c r="M161" s="111">
        <f t="shared" si="15"/>
        <v>0.09170731707317073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1:46" ht="12.75">
      <c r="A162" s="16">
        <v>637014</v>
      </c>
      <c r="B162" s="9" t="s">
        <v>108</v>
      </c>
      <c r="C162" s="12">
        <v>13000</v>
      </c>
      <c r="D162" s="12">
        <v>13000</v>
      </c>
      <c r="E162" s="12">
        <v>13000</v>
      </c>
      <c r="F162" s="12">
        <v>13000</v>
      </c>
      <c r="G162" s="12">
        <v>13000</v>
      </c>
      <c r="H162" s="12">
        <v>13000</v>
      </c>
      <c r="I162" s="12">
        <v>13000</v>
      </c>
      <c r="J162" s="12">
        <v>13000</v>
      </c>
      <c r="K162" s="12">
        <v>13000</v>
      </c>
      <c r="L162" s="12">
        <v>8322</v>
      </c>
      <c r="M162" s="111">
        <f t="shared" si="15"/>
        <v>0.6401538461538462</v>
      </c>
      <c r="N162" s="115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1:46" ht="12.75">
      <c r="A163" s="16">
        <v>637015</v>
      </c>
      <c r="B163" s="9" t="s">
        <v>109</v>
      </c>
      <c r="C163" s="12">
        <v>15000</v>
      </c>
      <c r="D163" s="12">
        <v>15000</v>
      </c>
      <c r="E163" s="12">
        <v>15000</v>
      </c>
      <c r="F163" s="12">
        <v>15000</v>
      </c>
      <c r="G163" s="12">
        <v>15000</v>
      </c>
      <c r="H163" s="12">
        <v>15000</v>
      </c>
      <c r="I163" s="12">
        <v>15000</v>
      </c>
      <c r="J163" s="12">
        <v>15000</v>
      </c>
      <c r="K163" s="12">
        <v>21300</v>
      </c>
      <c r="L163" s="12">
        <v>17083</v>
      </c>
      <c r="M163" s="111">
        <f t="shared" si="15"/>
        <v>0.802018779342723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1:46" ht="12.75">
      <c r="A164" s="16">
        <v>637016</v>
      </c>
      <c r="B164" s="9" t="s">
        <v>110</v>
      </c>
      <c r="C164" s="12">
        <v>2500</v>
      </c>
      <c r="D164" s="12">
        <v>2500</v>
      </c>
      <c r="E164" s="12">
        <v>2500</v>
      </c>
      <c r="F164" s="12">
        <v>2500</v>
      </c>
      <c r="G164" s="12">
        <v>2500</v>
      </c>
      <c r="H164" s="12">
        <v>2500</v>
      </c>
      <c r="I164" s="12">
        <v>2500</v>
      </c>
      <c r="J164" s="12">
        <v>2500</v>
      </c>
      <c r="K164" s="12">
        <v>2500</v>
      </c>
      <c r="L164" s="12">
        <v>2642</v>
      </c>
      <c r="M164" s="111">
        <f t="shared" si="15"/>
        <v>1.0568</v>
      </c>
      <c r="N164" s="115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1:46" ht="12.75">
      <c r="A165" s="16">
        <v>637023</v>
      </c>
      <c r="B165" s="9" t="s">
        <v>111</v>
      </c>
      <c r="C165" s="12">
        <v>1000</v>
      </c>
      <c r="D165" s="12">
        <v>1000</v>
      </c>
      <c r="E165" s="12">
        <v>1000</v>
      </c>
      <c r="F165" s="12">
        <v>1000</v>
      </c>
      <c r="G165" s="12">
        <v>1000</v>
      </c>
      <c r="H165" s="12">
        <v>1000</v>
      </c>
      <c r="I165" s="12">
        <v>1000</v>
      </c>
      <c r="J165" s="12">
        <v>1000</v>
      </c>
      <c r="K165" s="12">
        <v>1000</v>
      </c>
      <c r="L165" s="12">
        <v>1015</v>
      </c>
      <c r="M165" s="111">
        <f t="shared" si="15"/>
        <v>1.015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46" ht="12.75">
      <c r="A166" s="16">
        <v>637026</v>
      </c>
      <c r="B166" s="9" t="s">
        <v>112</v>
      </c>
      <c r="C166" s="12">
        <v>6000</v>
      </c>
      <c r="D166" s="12">
        <v>6000</v>
      </c>
      <c r="E166" s="12">
        <v>6000</v>
      </c>
      <c r="F166" s="12">
        <v>6000</v>
      </c>
      <c r="G166" s="12">
        <v>6000</v>
      </c>
      <c r="H166" s="12">
        <v>6000</v>
      </c>
      <c r="I166" s="12">
        <v>6000</v>
      </c>
      <c r="J166" s="12">
        <v>6000</v>
      </c>
      <c r="K166" s="12">
        <v>6000</v>
      </c>
      <c r="L166" s="12">
        <v>6537</v>
      </c>
      <c r="M166" s="111">
        <f t="shared" si="15"/>
        <v>1.0895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1:46" ht="12.75">
      <c r="A167" s="16">
        <v>637027</v>
      </c>
      <c r="B167" s="9" t="s">
        <v>113</v>
      </c>
      <c r="C167" s="12">
        <v>8500</v>
      </c>
      <c r="D167" s="12">
        <v>8500</v>
      </c>
      <c r="E167" s="12">
        <v>8500</v>
      </c>
      <c r="F167" s="12">
        <v>8500</v>
      </c>
      <c r="G167" s="12">
        <v>8500</v>
      </c>
      <c r="H167" s="12">
        <v>8500</v>
      </c>
      <c r="I167" s="12">
        <v>8500</v>
      </c>
      <c r="J167" s="12">
        <v>8500</v>
      </c>
      <c r="K167" s="12">
        <v>8500</v>
      </c>
      <c r="L167" s="12">
        <v>8647</v>
      </c>
      <c r="M167" s="111">
        <f t="shared" si="15"/>
        <v>1.017294117647059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1:46" ht="12.75">
      <c r="A168" s="16">
        <v>637031</v>
      </c>
      <c r="B168" s="9" t="s">
        <v>431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>
        <v>520</v>
      </c>
      <c r="M168" s="111">
        <v>0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</row>
    <row r="169" spans="1:46" ht="12.75">
      <c r="A169" s="16">
        <v>637035</v>
      </c>
      <c r="B169" s="9" t="s">
        <v>114</v>
      </c>
      <c r="C169" s="12">
        <v>54000</v>
      </c>
      <c r="D169" s="12">
        <v>54000</v>
      </c>
      <c r="E169" s="12">
        <v>54000</v>
      </c>
      <c r="F169" s="12">
        <v>54000</v>
      </c>
      <c r="G169" s="12">
        <v>54000</v>
      </c>
      <c r="H169" s="12">
        <v>54000</v>
      </c>
      <c r="I169" s="12">
        <v>54000</v>
      </c>
      <c r="J169" s="12">
        <v>54000</v>
      </c>
      <c r="K169" s="12">
        <v>54000</v>
      </c>
      <c r="L169" s="12">
        <v>29892</v>
      </c>
      <c r="M169" s="111">
        <f t="shared" si="15"/>
        <v>0.5535555555555556</v>
      </c>
      <c r="N169" s="115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1:46" ht="12.75">
      <c r="A170" s="16">
        <v>637005</v>
      </c>
      <c r="B170" s="9" t="s">
        <v>115</v>
      </c>
      <c r="C170" s="12">
        <v>54000</v>
      </c>
      <c r="D170" s="12">
        <v>54000</v>
      </c>
      <c r="E170" s="12">
        <v>54000</v>
      </c>
      <c r="F170" s="12">
        <v>54000</v>
      </c>
      <c r="G170" s="12">
        <v>54000</v>
      </c>
      <c r="H170" s="12">
        <v>54000</v>
      </c>
      <c r="I170" s="12">
        <v>54000</v>
      </c>
      <c r="J170" s="12">
        <v>54000</v>
      </c>
      <c r="K170" s="12">
        <v>54000</v>
      </c>
      <c r="L170" s="12"/>
      <c r="M170" s="111">
        <f t="shared" si="15"/>
        <v>0</v>
      </c>
      <c r="N170" s="115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1:46" ht="12.75">
      <c r="A171" s="16">
        <v>637035</v>
      </c>
      <c r="B171" s="9" t="s">
        <v>116</v>
      </c>
      <c r="C171" s="12">
        <v>2000</v>
      </c>
      <c r="D171" s="12">
        <v>2000</v>
      </c>
      <c r="E171" s="12">
        <v>2000</v>
      </c>
      <c r="F171" s="12">
        <v>2000</v>
      </c>
      <c r="G171" s="12">
        <v>2000</v>
      </c>
      <c r="H171" s="12">
        <v>2000</v>
      </c>
      <c r="I171" s="12">
        <v>2000</v>
      </c>
      <c r="J171" s="12">
        <v>2000</v>
      </c>
      <c r="K171" s="12">
        <v>2000</v>
      </c>
      <c r="L171" s="12"/>
      <c r="M171" s="111">
        <f t="shared" si="15"/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1:46" ht="12.75">
      <c r="A172" s="16">
        <v>637036</v>
      </c>
      <c r="B172" s="9" t="s">
        <v>417</v>
      </c>
      <c r="C172" s="12"/>
      <c r="D172" s="12"/>
      <c r="E172" s="12"/>
      <c r="F172" s="12"/>
      <c r="G172" s="12"/>
      <c r="H172" s="12"/>
      <c r="I172" s="12"/>
      <c r="J172" s="12"/>
      <c r="K172" s="12">
        <v>1500</v>
      </c>
      <c r="L172" s="12">
        <v>1882</v>
      </c>
      <c r="M172" s="111">
        <f t="shared" si="15"/>
        <v>1.2546666666666666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1:46" ht="12.75">
      <c r="A173" s="16">
        <v>641006</v>
      </c>
      <c r="B173" s="9" t="s">
        <v>117</v>
      </c>
      <c r="C173" s="12">
        <v>2425</v>
      </c>
      <c r="D173" s="12">
        <v>2425</v>
      </c>
      <c r="E173" s="12">
        <v>2425</v>
      </c>
      <c r="F173" s="12">
        <v>2425</v>
      </c>
      <c r="G173" s="12">
        <v>2425</v>
      </c>
      <c r="H173" s="12">
        <v>2425</v>
      </c>
      <c r="I173" s="12">
        <v>2425</v>
      </c>
      <c r="J173" s="12">
        <v>2425</v>
      </c>
      <c r="K173" s="12">
        <v>2425</v>
      </c>
      <c r="L173" s="12">
        <v>2426</v>
      </c>
      <c r="M173" s="111">
        <f t="shared" si="15"/>
        <v>1.0004123711340207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1:46" ht="12.75">
      <c r="A174" s="16">
        <v>642013</v>
      </c>
      <c r="B174" s="9" t="s">
        <v>118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11">
        <v>0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1:46" ht="12.75">
      <c r="A175" s="16">
        <v>642015</v>
      </c>
      <c r="B175" s="9" t="s">
        <v>119</v>
      </c>
      <c r="C175" s="12">
        <v>700</v>
      </c>
      <c r="D175" s="12">
        <v>700</v>
      </c>
      <c r="E175" s="12">
        <v>700</v>
      </c>
      <c r="F175" s="12">
        <v>700</v>
      </c>
      <c r="G175" s="12">
        <v>700</v>
      </c>
      <c r="H175" s="12">
        <v>700</v>
      </c>
      <c r="I175" s="12">
        <v>700</v>
      </c>
      <c r="J175" s="12">
        <v>700</v>
      </c>
      <c r="K175" s="12">
        <v>700</v>
      </c>
      <c r="L175" s="12">
        <v>311</v>
      </c>
      <c r="M175" s="111">
        <f t="shared" si="15"/>
        <v>0.4442857142857143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1:46" ht="12.75">
      <c r="A176" s="16"/>
      <c r="B176" s="9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1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1:46" ht="15.75">
      <c r="A177" s="23" t="s">
        <v>120</v>
      </c>
      <c r="B177" s="24" t="s">
        <v>121</v>
      </c>
      <c r="C177" s="15">
        <f aca="true" t="shared" si="16" ref="C177:I177">SUM(C178:C180)</f>
        <v>20400</v>
      </c>
      <c r="D177" s="15">
        <f t="shared" si="16"/>
        <v>20400</v>
      </c>
      <c r="E177" s="15">
        <f t="shared" si="16"/>
        <v>20400</v>
      </c>
      <c r="F177" s="15">
        <f t="shared" si="16"/>
        <v>20400</v>
      </c>
      <c r="G177" s="15">
        <f t="shared" si="16"/>
        <v>20400</v>
      </c>
      <c r="H177" s="15">
        <f t="shared" si="16"/>
        <v>20400</v>
      </c>
      <c r="I177" s="15">
        <f t="shared" si="16"/>
        <v>20400</v>
      </c>
      <c r="J177" s="15">
        <f>SUM(J178:J180)</f>
        <v>20400</v>
      </c>
      <c r="K177" s="15">
        <f>SUM(K178:K180)</f>
        <v>19901</v>
      </c>
      <c r="L177" s="15">
        <f>SUM(L178:L180)</f>
        <v>19221</v>
      </c>
      <c r="M177" s="106">
        <f t="shared" si="15"/>
        <v>0.9658308627707151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1:46" ht="12.75">
      <c r="A178" s="25" t="s">
        <v>122</v>
      </c>
      <c r="B178" s="22" t="s">
        <v>123</v>
      </c>
      <c r="C178" s="12">
        <v>14000</v>
      </c>
      <c r="D178" s="12">
        <v>14000</v>
      </c>
      <c r="E178" s="12">
        <v>14000</v>
      </c>
      <c r="F178" s="12">
        <v>14000</v>
      </c>
      <c r="G178" s="12">
        <v>14000</v>
      </c>
      <c r="H178" s="12">
        <v>14000</v>
      </c>
      <c r="I178" s="12">
        <v>14000</v>
      </c>
      <c r="J178" s="12">
        <v>14000</v>
      </c>
      <c r="K178" s="12">
        <v>13675</v>
      </c>
      <c r="L178" s="12">
        <v>12732</v>
      </c>
      <c r="M178" s="111">
        <f t="shared" si="15"/>
        <v>0.9310420475319927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1:46" ht="12.75">
      <c r="A179" s="16">
        <v>620000</v>
      </c>
      <c r="B179" s="9" t="s">
        <v>71</v>
      </c>
      <c r="C179" s="12">
        <v>4900</v>
      </c>
      <c r="D179" s="12">
        <v>4900</v>
      </c>
      <c r="E179" s="12">
        <v>4900</v>
      </c>
      <c r="F179" s="12">
        <v>4900</v>
      </c>
      <c r="G179" s="12">
        <v>4900</v>
      </c>
      <c r="H179" s="12">
        <v>4900</v>
      </c>
      <c r="I179" s="12">
        <v>4900</v>
      </c>
      <c r="J179" s="12">
        <v>4900</v>
      </c>
      <c r="K179" s="12">
        <v>4726</v>
      </c>
      <c r="L179" s="12">
        <v>4442</v>
      </c>
      <c r="M179" s="111">
        <f t="shared" si="15"/>
        <v>0.9399068980110029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1:46" ht="12.75">
      <c r="A180" s="16" t="s">
        <v>127</v>
      </c>
      <c r="B180" s="9" t="s">
        <v>124</v>
      </c>
      <c r="C180" s="12">
        <v>1500</v>
      </c>
      <c r="D180" s="12">
        <v>1500</v>
      </c>
      <c r="E180" s="12">
        <v>1500</v>
      </c>
      <c r="F180" s="12">
        <v>1500</v>
      </c>
      <c r="G180" s="12">
        <v>1500</v>
      </c>
      <c r="H180" s="12">
        <v>1500</v>
      </c>
      <c r="I180" s="12">
        <v>1500</v>
      </c>
      <c r="J180" s="12">
        <v>1500</v>
      </c>
      <c r="K180" s="12">
        <v>1500</v>
      </c>
      <c r="L180" s="12">
        <v>2047</v>
      </c>
      <c r="M180" s="111">
        <f t="shared" si="15"/>
        <v>1.3646666666666667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1:46" ht="12.75">
      <c r="A181" s="17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1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1:46" ht="15.75">
      <c r="A182" s="26" t="s">
        <v>68</v>
      </c>
      <c r="B182" s="24" t="s">
        <v>125</v>
      </c>
      <c r="C182" s="24">
        <f aca="true" t="shared" si="17" ref="C182:L182">SUM(C183:C183)</f>
        <v>2680</v>
      </c>
      <c r="D182" s="24">
        <f t="shared" si="17"/>
        <v>2680</v>
      </c>
      <c r="E182" s="24">
        <f t="shared" si="17"/>
        <v>2680</v>
      </c>
      <c r="F182" s="24">
        <f t="shared" si="17"/>
        <v>2680</v>
      </c>
      <c r="G182" s="24">
        <f t="shared" si="17"/>
        <v>2680</v>
      </c>
      <c r="H182" s="24">
        <f t="shared" si="17"/>
        <v>2680</v>
      </c>
      <c r="I182" s="24">
        <f t="shared" si="17"/>
        <v>2680</v>
      </c>
      <c r="J182" s="24">
        <f t="shared" si="17"/>
        <v>2680</v>
      </c>
      <c r="K182" s="24">
        <f t="shared" si="17"/>
        <v>3553</v>
      </c>
      <c r="L182" s="24">
        <f t="shared" si="17"/>
        <v>2685</v>
      </c>
      <c r="M182" s="106">
        <f t="shared" si="15"/>
        <v>0.755699408950183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1:46" ht="12.75">
      <c r="A183" s="21" t="s">
        <v>410</v>
      </c>
      <c r="B183" s="22" t="s">
        <v>128</v>
      </c>
      <c r="C183" s="22">
        <v>2680</v>
      </c>
      <c r="D183" s="22">
        <v>2680</v>
      </c>
      <c r="E183" s="22">
        <v>2680</v>
      </c>
      <c r="F183" s="22">
        <v>2680</v>
      </c>
      <c r="G183" s="22">
        <v>2680</v>
      </c>
      <c r="H183" s="22">
        <v>2680</v>
      </c>
      <c r="I183" s="22">
        <v>2680</v>
      </c>
      <c r="J183" s="22">
        <v>2680</v>
      </c>
      <c r="K183" s="22">
        <v>3553</v>
      </c>
      <c r="L183" s="22">
        <v>2685</v>
      </c>
      <c r="M183" s="111">
        <f t="shared" si="15"/>
        <v>0.755699408950183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1:46" ht="12.75">
      <c r="A184" s="21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12"/>
      <c r="M184" s="11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1:46" ht="15.75">
      <c r="A185" s="13" t="s">
        <v>129</v>
      </c>
      <c r="B185" s="24" t="s">
        <v>130</v>
      </c>
      <c r="C185" s="15">
        <f aca="true" t="shared" si="18" ref="C185:I185">SUM(C186:C188)</f>
        <v>8300</v>
      </c>
      <c r="D185" s="15">
        <f t="shared" si="18"/>
        <v>8300</v>
      </c>
      <c r="E185" s="15">
        <f t="shared" si="18"/>
        <v>8300</v>
      </c>
      <c r="F185" s="15">
        <f t="shared" si="18"/>
        <v>8300</v>
      </c>
      <c r="G185" s="15">
        <f t="shared" si="18"/>
        <v>8300</v>
      </c>
      <c r="H185" s="15">
        <f t="shared" si="18"/>
        <v>8300</v>
      </c>
      <c r="I185" s="15">
        <f t="shared" si="18"/>
        <v>8300</v>
      </c>
      <c r="J185" s="15">
        <f>SUM(J186:J188)</f>
        <v>8300</v>
      </c>
      <c r="K185" s="15">
        <f>SUM(K186:K188)</f>
        <v>8800</v>
      </c>
      <c r="L185" s="15">
        <f>SUM(L186:L188)</f>
        <v>5337</v>
      </c>
      <c r="M185" s="106">
        <f t="shared" si="15"/>
        <v>0.6064772727272727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1:46" ht="12.75">
      <c r="A186" s="21">
        <v>637005</v>
      </c>
      <c r="B186" s="22" t="s">
        <v>131</v>
      </c>
      <c r="C186" s="12">
        <v>3000</v>
      </c>
      <c r="D186" s="12">
        <v>3000</v>
      </c>
      <c r="E186" s="12">
        <v>3000</v>
      </c>
      <c r="F186" s="12">
        <v>3000</v>
      </c>
      <c r="G186" s="12">
        <v>3000</v>
      </c>
      <c r="H186" s="12">
        <v>3000</v>
      </c>
      <c r="I186" s="12">
        <v>3000</v>
      </c>
      <c r="J186" s="12">
        <v>3000</v>
      </c>
      <c r="K186" s="12">
        <v>3000</v>
      </c>
      <c r="L186" s="12">
        <v>3000</v>
      </c>
      <c r="M186" s="111">
        <f t="shared" si="15"/>
        <v>1</v>
      </c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1:46" ht="12.75">
      <c r="A187" s="16">
        <v>637012</v>
      </c>
      <c r="B187" s="9" t="s">
        <v>132</v>
      </c>
      <c r="C187" s="12">
        <v>4900</v>
      </c>
      <c r="D187" s="12">
        <v>4900</v>
      </c>
      <c r="E187" s="12">
        <v>4900</v>
      </c>
      <c r="F187" s="12">
        <v>4900</v>
      </c>
      <c r="G187" s="12">
        <v>4900</v>
      </c>
      <c r="H187" s="12">
        <v>4900</v>
      </c>
      <c r="I187" s="12">
        <v>4900</v>
      </c>
      <c r="J187" s="12">
        <v>4900</v>
      </c>
      <c r="K187" s="12">
        <v>4900</v>
      </c>
      <c r="L187" s="12">
        <v>1471</v>
      </c>
      <c r="M187" s="111">
        <f t="shared" si="15"/>
        <v>0.30020408163265305</v>
      </c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1:46" ht="12.75">
      <c r="A188" s="16">
        <v>637035</v>
      </c>
      <c r="B188" s="9" t="s">
        <v>133</v>
      </c>
      <c r="C188" s="12">
        <v>400</v>
      </c>
      <c r="D188" s="12">
        <v>400</v>
      </c>
      <c r="E188" s="12">
        <v>400</v>
      </c>
      <c r="F188" s="12">
        <v>400</v>
      </c>
      <c r="G188" s="12">
        <v>400</v>
      </c>
      <c r="H188" s="12">
        <v>400</v>
      </c>
      <c r="I188" s="12">
        <v>400</v>
      </c>
      <c r="J188" s="12">
        <v>400</v>
      </c>
      <c r="K188" s="12">
        <v>900</v>
      </c>
      <c r="L188" s="12">
        <v>866</v>
      </c>
      <c r="M188" s="111">
        <f t="shared" si="15"/>
        <v>0.9622222222222222</v>
      </c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1:46" ht="12.75">
      <c r="A189" s="16"/>
      <c r="B189" s="9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1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1:46" ht="15.75">
      <c r="A190" s="13" t="s">
        <v>134</v>
      </c>
      <c r="B190" s="14" t="s">
        <v>135</v>
      </c>
      <c r="C190" s="15">
        <f aca="true" t="shared" si="19" ref="C190:I190">SUM(C191:C193)</f>
        <v>12935</v>
      </c>
      <c r="D190" s="15">
        <f t="shared" si="19"/>
        <v>12935</v>
      </c>
      <c r="E190" s="15">
        <f t="shared" si="19"/>
        <v>12935</v>
      </c>
      <c r="F190" s="15">
        <f t="shared" si="19"/>
        <v>12935</v>
      </c>
      <c r="G190" s="15">
        <f t="shared" si="19"/>
        <v>12935</v>
      </c>
      <c r="H190" s="15">
        <f t="shared" si="19"/>
        <v>12935</v>
      </c>
      <c r="I190" s="15">
        <f t="shared" si="19"/>
        <v>12935</v>
      </c>
      <c r="J190" s="15">
        <f>SUM(J191:J193)</f>
        <v>12935</v>
      </c>
      <c r="K190" s="15">
        <f>SUM(K191:K193)</f>
        <v>13898</v>
      </c>
      <c r="L190" s="15">
        <f>SUM(L191:L193)</f>
        <v>13094</v>
      </c>
      <c r="M190" s="106">
        <f t="shared" si="15"/>
        <v>0.9421499496330408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1:46" ht="12.75">
      <c r="A191" s="16">
        <v>610000</v>
      </c>
      <c r="B191" s="9" t="s">
        <v>136</v>
      </c>
      <c r="C191" s="18">
        <v>8795</v>
      </c>
      <c r="D191" s="18">
        <v>8795</v>
      </c>
      <c r="E191" s="18">
        <v>8795</v>
      </c>
      <c r="F191" s="18">
        <v>8795</v>
      </c>
      <c r="G191" s="18">
        <v>8795</v>
      </c>
      <c r="H191" s="18">
        <v>8795</v>
      </c>
      <c r="I191" s="18">
        <v>8795</v>
      </c>
      <c r="J191" s="18">
        <v>8795</v>
      </c>
      <c r="K191" s="18">
        <v>8998</v>
      </c>
      <c r="L191" s="12">
        <v>8952</v>
      </c>
      <c r="M191" s="111">
        <f t="shared" si="15"/>
        <v>0.9948877528339631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1:46" ht="12.75">
      <c r="A192" s="16">
        <v>620000</v>
      </c>
      <c r="B192" s="9" t="s">
        <v>71</v>
      </c>
      <c r="C192" s="12">
        <v>3140</v>
      </c>
      <c r="D192" s="12">
        <v>3140</v>
      </c>
      <c r="E192" s="12">
        <v>3140</v>
      </c>
      <c r="F192" s="12">
        <v>3140</v>
      </c>
      <c r="G192" s="12">
        <v>3140</v>
      </c>
      <c r="H192" s="12">
        <v>3140</v>
      </c>
      <c r="I192" s="12">
        <v>3140</v>
      </c>
      <c r="J192" s="12">
        <v>3140</v>
      </c>
      <c r="K192" s="12">
        <v>3900</v>
      </c>
      <c r="L192" s="12">
        <v>3261</v>
      </c>
      <c r="M192" s="111">
        <f t="shared" si="15"/>
        <v>0.8361538461538461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6" ht="12.75">
      <c r="A193" s="16">
        <v>633000</v>
      </c>
      <c r="B193" s="9" t="s">
        <v>124</v>
      </c>
      <c r="C193" s="12">
        <v>1000</v>
      </c>
      <c r="D193" s="12">
        <v>1000</v>
      </c>
      <c r="E193" s="12">
        <v>1000</v>
      </c>
      <c r="F193" s="12">
        <v>1000</v>
      </c>
      <c r="G193" s="12">
        <v>1000</v>
      </c>
      <c r="H193" s="12">
        <v>1000</v>
      </c>
      <c r="I193" s="12">
        <v>1000</v>
      </c>
      <c r="J193" s="12">
        <v>1000</v>
      </c>
      <c r="K193" s="12">
        <v>1000</v>
      </c>
      <c r="L193" s="12">
        <v>881</v>
      </c>
      <c r="M193" s="111">
        <f t="shared" si="15"/>
        <v>0.881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6" ht="12.75">
      <c r="A194" s="16"/>
      <c r="B194" s="9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1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6" ht="15.75">
      <c r="A195" s="26" t="s">
        <v>137</v>
      </c>
      <c r="B195" s="24" t="s">
        <v>138</v>
      </c>
      <c r="C195" s="24">
        <f aca="true" t="shared" si="20" ref="C195:L195">C196</f>
        <v>5400</v>
      </c>
      <c r="D195" s="24">
        <f t="shared" si="20"/>
        <v>5400</v>
      </c>
      <c r="E195" s="24">
        <f t="shared" si="20"/>
        <v>5400</v>
      </c>
      <c r="F195" s="24">
        <f t="shared" si="20"/>
        <v>5400</v>
      </c>
      <c r="G195" s="24">
        <f t="shared" si="20"/>
        <v>5400</v>
      </c>
      <c r="H195" s="24">
        <f t="shared" si="20"/>
        <v>5400</v>
      </c>
      <c r="I195" s="24">
        <f t="shared" si="20"/>
        <v>5400</v>
      </c>
      <c r="J195" s="24">
        <f t="shared" si="20"/>
        <v>5400</v>
      </c>
      <c r="K195" s="24">
        <f t="shared" si="20"/>
        <v>5400</v>
      </c>
      <c r="L195" s="24">
        <f t="shared" si="20"/>
        <v>6273</v>
      </c>
      <c r="M195" s="106">
        <f t="shared" si="15"/>
        <v>1.1616666666666666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1:46" ht="12.75">
      <c r="A196" s="21" t="s">
        <v>127</v>
      </c>
      <c r="B196" s="22" t="s">
        <v>138</v>
      </c>
      <c r="C196" s="22">
        <v>5400</v>
      </c>
      <c r="D196" s="22">
        <v>5400</v>
      </c>
      <c r="E196" s="22">
        <v>5400</v>
      </c>
      <c r="F196" s="22">
        <v>5400</v>
      </c>
      <c r="G196" s="22">
        <v>5400</v>
      </c>
      <c r="H196" s="22">
        <v>5400</v>
      </c>
      <c r="I196" s="22">
        <v>5400</v>
      </c>
      <c r="J196" s="22">
        <v>5400</v>
      </c>
      <c r="K196" s="22">
        <v>5400</v>
      </c>
      <c r="L196" s="12">
        <v>6273</v>
      </c>
      <c r="M196" s="111">
        <f t="shared" si="15"/>
        <v>1.1616666666666666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1:46" ht="12.75">
      <c r="A197" s="16"/>
      <c r="B197" s="9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1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  <row r="198" spans="1:46" ht="15.75">
      <c r="A198" s="13" t="s">
        <v>139</v>
      </c>
      <c r="B198" s="14" t="s">
        <v>140</v>
      </c>
      <c r="C198" s="15">
        <f aca="true" t="shared" si="21" ref="C198:I198">SUM(C199:C204)</f>
        <v>23101</v>
      </c>
      <c r="D198" s="15">
        <f t="shared" si="21"/>
        <v>23101</v>
      </c>
      <c r="E198" s="15">
        <f t="shared" si="21"/>
        <v>23101</v>
      </c>
      <c r="F198" s="15">
        <f t="shared" si="21"/>
        <v>23101</v>
      </c>
      <c r="G198" s="15">
        <f t="shared" si="21"/>
        <v>23101</v>
      </c>
      <c r="H198" s="15">
        <f t="shared" si="21"/>
        <v>23101</v>
      </c>
      <c r="I198" s="15">
        <f t="shared" si="21"/>
        <v>23101</v>
      </c>
      <c r="J198" s="15">
        <f>SUM(J199:J204)</f>
        <v>5101</v>
      </c>
      <c r="K198" s="15">
        <f>SUM(K199:K204)</f>
        <v>5101</v>
      </c>
      <c r="L198" s="15">
        <f>SUM(L199:L204)</f>
        <v>4992</v>
      </c>
      <c r="M198" s="106">
        <f t="shared" si="15"/>
        <v>0.9786316408547344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</row>
    <row r="199" spans="1:46" ht="12.75">
      <c r="A199" s="16">
        <v>651002</v>
      </c>
      <c r="B199" s="9" t="s">
        <v>141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11">
        <v>0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1:46" ht="12.75">
      <c r="A200" s="16">
        <v>651002</v>
      </c>
      <c r="B200" s="9" t="s">
        <v>142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11">
        <v>0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1:46" ht="12.75">
      <c r="A201" s="16">
        <v>651002</v>
      </c>
      <c r="B201" s="9" t="s">
        <v>143</v>
      </c>
      <c r="C201" s="12">
        <v>3000</v>
      </c>
      <c r="D201" s="12">
        <v>3000</v>
      </c>
      <c r="E201" s="12">
        <v>3000</v>
      </c>
      <c r="F201" s="12">
        <v>3000</v>
      </c>
      <c r="G201" s="12">
        <v>3000</v>
      </c>
      <c r="H201" s="12">
        <v>3000</v>
      </c>
      <c r="I201" s="12">
        <v>3000</v>
      </c>
      <c r="J201" s="12">
        <v>0</v>
      </c>
      <c r="K201" s="12">
        <v>0</v>
      </c>
      <c r="L201" s="12">
        <v>0</v>
      </c>
      <c r="M201" s="111">
        <v>0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1:46" ht="12.75">
      <c r="A202" s="16">
        <v>651002</v>
      </c>
      <c r="B202" s="9" t="s">
        <v>144</v>
      </c>
      <c r="C202" s="12">
        <v>15000</v>
      </c>
      <c r="D202" s="12">
        <v>15000</v>
      </c>
      <c r="E202" s="12">
        <v>15000</v>
      </c>
      <c r="F202" s="12">
        <v>15000</v>
      </c>
      <c r="G202" s="12">
        <v>15000</v>
      </c>
      <c r="H202" s="12">
        <v>15000</v>
      </c>
      <c r="I202" s="12">
        <v>15000</v>
      </c>
      <c r="J202" s="12">
        <v>0</v>
      </c>
      <c r="K202" s="12">
        <v>0</v>
      </c>
      <c r="L202" s="12">
        <v>0</v>
      </c>
      <c r="M202" s="111">
        <v>0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1:46" ht="12.75">
      <c r="A203" s="16">
        <v>651002</v>
      </c>
      <c r="B203" s="9" t="s">
        <v>145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12">
        <v>0</v>
      </c>
      <c r="M203" s="111">
        <v>0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1:46" ht="12.75">
      <c r="A204" s="16">
        <v>651002</v>
      </c>
      <c r="B204" s="9" t="s">
        <v>146</v>
      </c>
      <c r="C204" s="12">
        <v>5101</v>
      </c>
      <c r="D204" s="12">
        <v>5101</v>
      </c>
      <c r="E204" s="12">
        <v>5101</v>
      </c>
      <c r="F204" s="12">
        <v>5101</v>
      </c>
      <c r="G204" s="12">
        <v>5101</v>
      </c>
      <c r="H204" s="12">
        <v>5101</v>
      </c>
      <c r="I204" s="12">
        <v>5101</v>
      </c>
      <c r="J204" s="12">
        <v>5101</v>
      </c>
      <c r="K204" s="12">
        <v>5101</v>
      </c>
      <c r="L204" s="12">
        <v>4992</v>
      </c>
      <c r="M204" s="111">
        <f t="shared" si="15"/>
        <v>0.9786316408547344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1:46" ht="12.75">
      <c r="A205" s="17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1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</row>
    <row r="206" spans="1:46" ht="15.75">
      <c r="A206" s="28" t="s">
        <v>147</v>
      </c>
      <c r="B206" s="14" t="s">
        <v>148</v>
      </c>
      <c r="C206" s="29">
        <f>C207+C208</f>
        <v>89515</v>
      </c>
      <c r="D206" s="29">
        <f>D207+D208</f>
        <v>89515</v>
      </c>
      <c r="E206" s="29">
        <f aca="true" t="shared" si="22" ref="E206:J206">E207+E208+E209</f>
        <v>89515</v>
      </c>
      <c r="F206" s="29">
        <f t="shared" si="22"/>
        <v>90515</v>
      </c>
      <c r="G206" s="29">
        <f t="shared" si="22"/>
        <v>90515</v>
      </c>
      <c r="H206" s="29">
        <f t="shared" si="22"/>
        <v>90515</v>
      </c>
      <c r="I206" s="29">
        <f t="shared" si="22"/>
        <v>90515</v>
      </c>
      <c r="J206" s="29">
        <f t="shared" si="22"/>
        <v>88711</v>
      </c>
      <c r="K206" s="29">
        <f>K207+K208+K209</f>
        <v>107711</v>
      </c>
      <c r="L206" s="29">
        <f>L207+L208+L209</f>
        <v>99205</v>
      </c>
      <c r="M206" s="106">
        <f t="shared" si="15"/>
        <v>0.9210294213218706</v>
      </c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1:46" ht="12.75">
      <c r="A207" s="30"/>
      <c r="B207" s="22" t="s">
        <v>149</v>
      </c>
      <c r="C207" s="22">
        <v>83500</v>
      </c>
      <c r="D207" s="22">
        <v>83500</v>
      </c>
      <c r="E207" s="22">
        <v>83500</v>
      </c>
      <c r="F207" s="22">
        <v>83500</v>
      </c>
      <c r="G207" s="22">
        <v>83500</v>
      </c>
      <c r="H207" s="22">
        <v>83500</v>
      </c>
      <c r="I207" s="22">
        <v>83500</v>
      </c>
      <c r="J207" s="22">
        <v>81696</v>
      </c>
      <c r="K207" s="22">
        <v>81696</v>
      </c>
      <c r="L207" s="12">
        <v>75977</v>
      </c>
      <c r="M207" s="111">
        <f t="shared" si="15"/>
        <v>0.9299965726596161</v>
      </c>
      <c r="N207" s="115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1:46" ht="12.75">
      <c r="A208" s="31"/>
      <c r="B208" s="9" t="s">
        <v>150</v>
      </c>
      <c r="C208" s="22">
        <v>6015</v>
      </c>
      <c r="D208" s="22">
        <v>6015</v>
      </c>
      <c r="E208" s="22">
        <v>6015</v>
      </c>
      <c r="F208" s="22">
        <v>6015</v>
      </c>
      <c r="G208" s="22">
        <v>6015</v>
      </c>
      <c r="H208" s="22">
        <v>6015</v>
      </c>
      <c r="I208" s="22">
        <v>6015</v>
      </c>
      <c r="J208" s="22">
        <v>6015</v>
      </c>
      <c r="K208" s="22">
        <v>25015</v>
      </c>
      <c r="L208" s="22">
        <v>23228</v>
      </c>
      <c r="M208" s="111">
        <f t="shared" si="15"/>
        <v>0.9285628622826304</v>
      </c>
      <c r="N208" s="115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</row>
    <row r="209" spans="1:46" ht="12.75">
      <c r="A209" s="31"/>
      <c r="B209" s="9" t="s">
        <v>382</v>
      </c>
      <c r="C209" s="22">
        <v>0</v>
      </c>
      <c r="D209" s="22">
        <v>0</v>
      </c>
      <c r="E209" s="22">
        <v>0</v>
      </c>
      <c r="F209" s="22">
        <v>1000</v>
      </c>
      <c r="G209" s="22">
        <v>1000</v>
      </c>
      <c r="H209" s="22">
        <v>1000</v>
      </c>
      <c r="I209" s="22">
        <v>1000</v>
      </c>
      <c r="J209" s="22">
        <v>1000</v>
      </c>
      <c r="K209" s="22">
        <v>1000</v>
      </c>
      <c r="L209" s="12">
        <v>0</v>
      </c>
      <c r="M209" s="111">
        <f t="shared" si="15"/>
        <v>0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1:46" ht="15.75">
      <c r="A210" s="28"/>
      <c r="B210" s="9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1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1:46" ht="15.75">
      <c r="A211" s="13" t="s">
        <v>151</v>
      </c>
      <c r="B211" s="14" t="s">
        <v>152</v>
      </c>
      <c r="C211" s="24">
        <v>3500</v>
      </c>
      <c r="D211" s="24">
        <v>3500</v>
      </c>
      <c r="E211" s="24">
        <v>3500</v>
      </c>
      <c r="F211" s="24">
        <v>3500</v>
      </c>
      <c r="G211" s="24">
        <v>3500</v>
      </c>
      <c r="H211" s="24">
        <v>3500</v>
      </c>
      <c r="I211" s="24">
        <v>3500</v>
      </c>
      <c r="J211" s="24">
        <v>3500</v>
      </c>
      <c r="K211" s="24">
        <v>3500</v>
      </c>
      <c r="L211" s="24">
        <v>3479</v>
      </c>
      <c r="M211" s="106">
        <f aca="true" t="shared" si="23" ref="M211:M273">L211/K211</f>
        <v>0.994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1:46" ht="15.75">
      <c r="A212" s="13"/>
      <c r="B212" s="14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1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1:46" ht="15.75">
      <c r="A213" s="13" t="s">
        <v>153</v>
      </c>
      <c r="B213" s="14" t="s">
        <v>154</v>
      </c>
      <c r="C213" s="15">
        <f aca="true" t="shared" si="24" ref="C213:I213">SUM(C214:C215)</f>
        <v>185420</v>
      </c>
      <c r="D213" s="15">
        <f t="shared" si="24"/>
        <v>185420</v>
      </c>
      <c r="E213" s="15">
        <f t="shared" si="24"/>
        <v>185420</v>
      </c>
      <c r="F213" s="15">
        <f t="shared" si="24"/>
        <v>185420</v>
      </c>
      <c r="G213" s="15">
        <f t="shared" si="24"/>
        <v>185420</v>
      </c>
      <c r="H213" s="15">
        <f t="shared" si="24"/>
        <v>185420</v>
      </c>
      <c r="I213" s="15">
        <f t="shared" si="24"/>
        <v>185420</v>
      </c>
      <c r="J213" s="15">
        <f>SUM(J214:J215)</f>
        <v>185420</v>
      </c>
      <c r="K213" s="15">
        <f>SUM(K214:K215)</f>
        <v>185420</v>
      </c>
      <c r="L213" s="15">
        <f>SUM(L214:L215)</f>
        <v>185426</v>
      </c>
      <c r="M213" s="106">
        <f t="shared" si="23"/>
        <v>1.0000323589688276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1:46" ht="12.75">
      <c r="A214" s="16">
        <v>600000</v>
      </c>
      <c r="B214" s="9" t="s">
        <v>155</v>
      </c>
      <c r="C214" s="12">
        <v>420</v>
      </c>
      <c r="D214" s="12">
        <v>420</v>
      </c>
      <c r="E214" s="12">
        <v>420</v>
      </c>
      <c r="F214" s="12">
        <v>420</v>
      </c>
      <c r="G214" s="12">
        <v>420</v>
      </c>
      <c r="H214" s="12">
        <v>420</v>
      </c>
      <c r="I214" s="12">
        <v>420</v>
      </c>
      <c r="J214" s="12">
        <v>420</v>
      </c>
      <c r="K214" s="12">
        <v>420</v>
      </c>
      <c r="L214" s="12">
        <v>426</v>
      </c>
      <c r="M214" s="111">
        <f t="shared" si="23"/>
        <v>1.0142857142857142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1:46" ht="12.75">
      <c r="A215" s="16">
        <v>641001</v>
      </c>
      <c r="B215" s="9" t="s">
        <v>156</v>
      </c>
      <c r="C215" s="12">
        <v>185000</v>
      </c>
      <c r="D215" s="12">
        <v>185000</v>
      </c>
      <c r="E215" s="12">
        <v>185000</v>
      </c>
      <c r="F215" s="12">
        <v>185000</v>
      </c>
      <c r="G215" s="12">
        <v>185000</v>
      </c>
      <c r="H215" s="12">
        <v>185000</v>
      </c>
      <c r="I215" s="12">
        <v>185000</v>
      </c>
      <c r="J215" s="12">
        <v>185000</v>
      </c>
      <c r="K215" s="12">
        <v>185000</v>
      </c>
      <c r="L215" s="12">
        <v>185000</v>
      </c>
      <c r="M215" s="111">
        <f t="shared" si="23"/>
        <v>1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1:46" ht="12.75">
      <c r="A216" s="16"/>
      <c r="B216" s="9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1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1:46" ht="15.75">
      <c r="A217" s="13" t="s">
        <v>157</v>
      </c>
      <c r="B217" s="14" t="s">
        <v>158</v>
      </c>
      <c r="C217" s="15">
        <f aca="true" t="shared" si="25" ref="C217:I217">SUM(C218:C222)</f>
        <v>282660</v>
      </c>
      <c r="D217" s="15">
        <f t="shared" si="25"/>
        <v>282660</v>
      </c>
      <c r="E217" s="15">
        <f t="shared" si="25"/>
        <v>282660</v>
      </c>
      <c r="F217" s="15">
        <f t="shared" si="25"/>
        <v>282660</v>
      </c>
      <c r="G217" s="15">
        <f t="shared" si="25"/>
        <v>282660</v>
      </c>
      <c r="H217" s="15">
        <f t="shared" si="25"/>
        <v>282660</v>
      </c>
      <c r="I217" s="15">
        <f t="shared" si="25"/>
        <v>282660</v>
      </c>
      <c r="J217" s="15">
        <f>SUM(J218:J222)</f>
        <v>282660</v>
      </c>
      <c r="K217" s="15">
        <f>SUM(K218:K222)</f>
        <v>282660</v>
      </c>
      <c r="L217" s="15">
        <f>SUM(L218:L222)</f>
        <v>352813</v>
      </c>
      <c r="M217" s="106">
        <f t="shared" si="23"/>
        <v>1.2481886365244463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</row>
    <row r="218" spans="1:46" ht="12.75">
      <c r="A218" s="21">
        <v>633006</v>
      </c>
      <c r="B218" s="22" t="s">
        <v>159</v>
      </c>
      <c r="C218" s="12">
        <v>660</v>
      </c>
      <c r="D218" s="12">
        <v>660</v>
      </c>
      <c r="E218" s="12">
        <v>660</v>
      </c>
      <c r="F218" s="12">
        <v>660</v>
      </c>
      <c r="G218" s="12">
        <v>660</v>
      </c>
      <c r="H218" s="12">
        <v>660</v>
      </c>
      <c r="I218" s="12">
        <v>660</v>
      </c>
      <c r="J218" s="12">
        <v>660</v>
      </c>
      <c r="K218" s="12">
        <v>660</v>
      </c>
      <c r="L218" s="12">
        <v>5624</v>
      </c>
      <c r="M218" s="111">
        <f t="shared" si="23"/>
        <v>8.521212121212121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</row>
    <row r="219" spans="1:46" ht="12.75">
      <c r="A219" s="21">
        <v>637005</v>
      </c>
      <c r="B219" s="22" t="s">
        <v>160</v>
      </c>
      <c r="C219" s="12">
        <v>2000</v>
      </c>
      <c r="D219" s="12">
        <v>2000</v>
      </c>
      <c r="E219" s="12">
        <v>2000</v>
      </c>
      <c r="F219" s="12">
        <v>2000</v>
      </c>
      <c r="G219" s="12">
        <v>2000</v>
      </c>
      <c r="H219" s="12">
        <v>2000</v>
      </c>
      <c r="I219" s="12">
        <v>2000</v>
      </c>
      <c r="J219" s="12">
        <v>2000</v>
      </c>
      <c r="K219" s="12">
        <v>2000</v>
      </c>
      <c r="L219" s="12">
        <v>2084</v>
      </c>
      <c r="M219" s="111">
        <f t="shared" si="23"/>
        <v>1.042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1:46" ht="12.75">
      <c r="A220" s="21"/>
      <c r="B220" s="22" t="s">
        <v>161</v>
      </c>
      <c r="C220" s="12">
        <v>30000</v>
      </c>
      <c r="D220" s="12">
        <v>30000</v>
      </c>
      <c r="E220" s="12">
        <v>30000</v>
      </c>
      <c r="F220" s="12">
        <v>30000</v>
      </c>
      <c r="G220" s="12">
        <v>30000</v>
      </c>
      <c r="H220" s="12">
        <v>30000</v>
      </c>
      <c r="I220" s="12">
        <v>30000</v>
      </c>
      <c r="J220" s="12">
        <v>30000</v>
      </c>
      <c r="K220" s="12">
        <v>30000</v>
      </c>
      <c r="L220" s="12">
        <v>48996</v>
      </c>
      <c r="M220" s="111">
        <f t="shared" si="23"/>
        <v>1.6332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1:46" ht="12.75">
      <c r="A221" s="16">
        <v>641001</v>
      </c>
      <c r="B221" s="9" t="s">
        <v>162</v>
      </c>
      <c r="C221" s="12">
        <v>50000</v>
      </c>
      <c r="D221" s="12">
        <v>50000</v>
      </c>
      <c r="E221" s="12">
        <v>50000</v>
      </c>
      <c r="F221" s="12">
        <v>50000</v>
      </c>
      <c r="G221" s="12">
        <v>50000</v>
      </c>
      <c r="H221" s="12">
        <v>50000</v>
      </c>
      <c r="I221" s="12">
        <v>50000</v>
      </c>
      <c r="J221" s="12">
        <v>50000</v>
      </c>
      <c r="K221" s="12">
        <v>50000</v>
      </c>
      <c r="L221" s="12">
        <v>54500</v>
      </c>
      <c r="M221" s="111">
        <f t="shared" si="23"/>
        <v>1.09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</row>
    <row r="222" spans="1:46" ht="12.75">
      <c r="A222" s="16">
        <v>641001</v>
      </c>
      <c r="B222" s="9" t="s">
        <v>163</v>
      </c>
      <c r="C222" s="12">
        <v>200000</v>
      </c>
      <c r="D222" s="12">
        <v>200000</v>
      </c>
      <c r="E222" s="12">
        <v>200000</v>
      </c>
      <c r="F222" s="12">
        <v>200000</v>
      </c>
      <c r="G222" s="12">
        <v>200000</v>
      </c>
      <c r="H222" s="12">
        <v>200000</v>
      </c>
      <c r="I222" s="12">
        <v>200000</v>
      </c>
      <c r="J222" s="12">
        <v>200000</v>
      </c>
      <c r="K222" s="12">
        <v>200000</v>
      </c>
      <c r="L222" s="12">
        <v>241609</v>
      </c>
      <c r="M222" s="111">
        <f t="shared" si="23"/>
        <v>1.208045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</row>
    <row r="223" spans="1:46" ht="12.75">
      <c r="A223" s="16"/>
      <c r="B223" s="9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1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</row>
    <row r="224" spans="1:46" ht="15.75">
      <c r="A224" s="26" t="s">
        <v>164</v>
      </c>
      <c r="B224" s="24" t="s">
        <v>165</v>
      </c>
      <c r="C224" s="15">
        <f aca="true" t="shared" si="26" ref="C224:L224">C225</f>
        <v>900</v>
      </c>
      <c r="D224" s="15">
        <f t="shared" si="26"/>
        <v>900</v>
      </c>
      <c r="E224" s="15">
        <f t="shared" si="26"/>
        <v>900</v>
      </c>
      <c r="F224" s="15">
        <f t="shared" si="26"/>
        <v>900</v>
      </c>
      <c r="G224" s="15">
        <f t="shared" si="26"/>
        <v>900</v>
      </c>
      <c r="H224" s="15">
        <f t="shared" si="26"/>
        <v>900</v>
      </c>
      <c r="I224" s="15">
        <f t="shared" si="26"/>
        <v>900</v>
      </c>
      <c r="J224" s="15">
        <f t="shared" si="26"/>
        <v>900</v>
      </c>
      <c r="K224" s="15">
        <f t="shared" si="26"/>
        <v>900</v>
      </c>
      <c r="L224" s="15">
        <f t="shared" si="26"/>
        <v>878</v>
      </c>
      <c r="M224" s="106">
        <f t="shared" si="23"/>
        <v>0.9755555555555555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</row>
    <row r="225" spans="1:46" ht="12.75">
      <c r="A225" s="16">
        <v>600000</v>
      </c>
      <c r="B225" s="9" t="s">
        <v>166</v>
      </c>
      <c r="C225" s="12">
        <v>900</v>
      </c>
      <c r="D225" s="12">
        <v>900</v>
      </c>
      <c r="E225" s="12">
        <v>900</v>
      </c>
      <c r="F225" s="12">
        <v>900</v>
      </c>
      <c r="G225" s="12">
        <v>900</v>
      </c>
      <c r="H225" s="12">
        <v>900</v>
      </c>
      <c r="I225" s="12">
        <v>900</v>
      </c>
      <c r="J225" s="12">
        <v>900</v>
      </c>
      <c r="K225" s="12">
        <v>900</v>
      </c>
      <c r="L225" s="12">
        <v>878</v>
      </c>
      <c r="M225" s="111">
        <f t="shared" si="23"/>
        <v>0.9755555555555555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</row>
    <row r="226" spans="1:46" ht="12.75">
      <c r="A226" s="16"/>
      <c r="B226" s="9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1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</row>
    <row r="227" spans="1:46" ht="15.75">
      <c r="A227" s="32" t="s">
        <v>167</v>
      </c>
      <c r="B227" s="24" t="s">
        <v>168</v>
      </c>
      <c r="C227" s="15">
        <f aca="true" t="shared" si="27" ref="C227:I227">SUM(C228:C231)</f>
        <v>63256</v>
      </c>
      <c r="D227" s="15">
        <f t="shared" si="27"/>
        <v>63256</v>
      </c>
      <c r="E227" s="15">
        <f t="shared" si="27"/>
        <v>63256</v>
      </c>
      <c r="F227" s="15">
        <f t="shared" si="27"/>
        <v>63256</v>
      </c>
      <c r="G227" s="15">
        <f t="shared" si="27"/>
        <v>63256</v>
      </c>
      <c r="H227" s="15">
        <f t="shared" si="27"/>
        <v>63256</v>
      </c>
      <c r="I227" s="15">
        <f t="shared" si="27"/>
        <v>63256</v>
      </c>
      <c r="J227" s="15">
        <f>SUM(J228:J231)</f>
        <v>63256</v>
      </c>
      <c r="K227" s="15">
        <f>SUM(K228:K231)</f>
        <v>62543</v>
      </c>
      <c r="L227" s="15">
        <f>SUM(L228:L231)</f>
        <v>56541</v>
      </c>
      <c r="M227" s="106">
        <f t="shared" si="23"/>
        <v>0.9040340245910813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8" spans="1:46" ht="12.75">
      <c r="A228" s="16">
        <v>610000</v>
      </c>
      <c r="B228" s="9" t="s">
        <v>169</v>
      </c>
      <c r="C228" s="18">
        <v>10271</v>
      </c>
      <c r="D228" s="18">
        <v>10271</v>
      </c>
      <c r="E228" s="18">
        <v>10271</v>
      </c>
      <c r="F228" s="18">
        <v>10271</v>
      </c>
      <c r="G228" s="18">
        <v>10271</v>
      </c>
      <c r="H228" s="18">
        <v>10271</v>
      </c>
      <c r="I228" s="18">
        <v>10271</v>
      </c>
      <c r="J228" s="18">
        <v>10271</v>
      </c>
      <c r="K228" s="18">
        <v>9746</v>
      </c>
      <c r="L228" s="12">
        <v>10095</v>
      </c>
      <c r="M228" s="111">
        <f t="shared" si="23"/>
        <v>1.035809562897599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1:46" ht="12.75">
      <c r="A229" s="16">
        <v>620000</v>
      </c>
      <c r="B229" s="9" t="s">
        <v>170</v>
      </c>
      <c r="C229" s="12">
        <v>3229</v>
      </c>
      <c r="D229" s="12">
        <v>3229</v>
      </c>
      <c r="E229" s="12">
        <v>3229</v>
      </c>
      <c r="F229" s="12">
        <v>3229</v>
      </c>
      <c r="G229" s="12">
        <v>3229</v>
      </c>
      <c r="H229" s="12">
        <v>3229</v>
      </c>
      <c r="I229" s="12">
        <v>3229</v>
      </c>
      <c r="J229" s="12">
        <v>3229</v>
      </c>
      <c r="K229" s="12">
        <v>3041</v>
      </c>
      <c r="L229" s="12">
        <v>3041</v>
      </c>
      <c r="M229" s="111">
        <f t="shared" si="23"/>
        <v>1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  <row r="230" spans="1:46" ht="12.75">
      <c r="A230" s="16">
        <v>630000</v>
      </c>
      <c r="B230" s="9" t="s">
        <v>171</v>
      </c>
      <c r="C230" s="12">
        <v>756</v>
      </c>
      <c r="D230" s="12">
        <v>756</v>
      </c>
      <c r="E230" s="12">
        <v>756</v>
      </c>
      <c r="F230" s="12">
        <v>756</v>
      </c>
      <c r="G230" s="12">
        <v>756</v>
      </c>
      <c r="H230" s="12">
        <v>756</v>
      </c>
      <c r="I230" s="12">
        <v>756</v>
      </c>
      <c r="J230" s="12">
        <v>756</v>
      </c>
      <c r="K230" s="12">
        <v>756</v>
      </c>
      <c r="L230" s="12">
        <v>577</v>
      </c>
      <c r="M230" s="111">
        <f t="shared" si="23"/>
        <v>0.7632275132275133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</row>
    <row r="231" spans="1:46" ht="12.75">
      <c r="A231" s="16">
        <v>633000</v>
      </c>
      <c r="B231" s="9" t="s">
        <v>172</v>
      </c>
      <c r="C231" s="12">
        <v>49000</v>
      </c>
      <c r="D231" s="12">
        <v>49000</v>
      </c>
      <c r="E231" s="12">
        <v>49000</v>
      </c>
      <c r="F231" s="12">
        <v>49000</v>
      </c>
      <c r="G231" s="12">
        <v>49000</v>
      </c>
      <c r="H231" s="12">
        <v>49000</v>
      </c>
      <c r="I231" s="12">
        <v>49000</v>
      </c>
      <c r="J231" s="12">
        <v>49000</v>
      </c>
      <c r="K231" s="12">
        <v>49000</v>
      </c>
      <c r="L231" s="12">
        <v>42828</v>
      </c>
      <c r="M231" s="111">
        <f t="shared" si="23"/>
        <v>0.8740408163265306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</row>
    <row r="232" spans="1:46" ht="12.75">
      <c r="A232" s="17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1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</row>
    <row r="233" spans="1:46" ht="15.75">
      <c r="A233" s="13" t="s">
        <v>173</v>
      </c>
      <c r="B233" s="14" t="s">
        <v>174</v>
      </c>
      <c r="C233" s="15">
        <f aca="true" t="shared" si="28" ref="C233:I233">SUM(C234:C254)</f>
        <v>69605</v>
      </c>
      <c r="D233" s="15">
        <f t="shared" si="28"/>
        <v>99605</v>
      </c>
      <c r="E233" s="15">
        <f t="shared" si="28"/>
        <v>112505</v>
      </c>
      <c r="F233" s="15">
        <f t="shared" si="28"/>
        <v>117505</v>
      </c>
      <c r="G233" s="15">
        <f t="shared" si="28"/>
        <v>117505</v>
      </c>
      <c r="H233" s="15">
        <f t="shared" si="28"/>
        <v>152505</v>
      </c>
      <c r="I233" s="15">
        <f t="shared" si="28"/>
        <v>206005</v>
      </c>
      <c r="J233" s="15">
        <f>SUM(J234:J254)</f>
        <v>217685</v>
      </c>
      <c r="K233" s="15">
        <f>SUM(K234:K254)</f>
        <v>218085</v>
      </c>
      <c r="L233" s="15">
        <f>SUM(L234:L254)</f>
        <v>176608</v>
      </c>
      <c r="M233" s="106">
        <f t="shared" si="23"/>
        <v>0.8098126877135062</v>
      </c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</row>
    <row r="234" spans="1:46" ht="12.75">
      <c r="A234" s="21">
        <v>610000</v>
      </c>
      <c r="B234" s="22" t="s">
        <v>175</v>
      </c>
      <c r="C234" s="18">
        <v>3133</v>
      </c>
      <c r="D234" s="18">
        <v>3133</v>
      </c>
      <c r="E234" s="18">
        <v>3133</v>
      </c>
      <c r="F234" s="18">
        <v>3133</v>
      </c>
      <c r="G234" s="18">
        <v>3133</v>
      </c>
      <c r="H234" s="18">
        <v>3133</v>
      </c>
      <c r="I234" s="18">
        <v>3133</v>
      </c>
      <c r="J234" s="18">
        <v>3133</v>
      </c>
      <c r="K234" s="18">
        <v>3133</v>
      </c>
      <c r="L234" s="12">
        <v>3206</v>
      </c>
      <c r="M234" s="111">
        <f t="shared" si="23"/>
        <v>1.023300351101181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</row>
    <row r="235" spans="1:46" ht="12.75">
      <c r="A235" s="21">
        <v>620000</v>
      </c>
      <c r="B235" s="22" t="s">
        <v>176</v>
      </c>
      <c r="C235" s="12">
        <v>899</v>
      </c>
      <c r="D235" s="12">
        <v>899</v>
      </c>
      <c r="E235" s="12">
        <v>899</v>
      </c>
      <c r="F235" s="12">
        <v>899</v>
      </c>
      <c r="G235" s="12">
        <v>899</v>
      </c>
      <c r="H235" s="12">
        <v>899</v>
      </c>
      <c r="I235" s="12">
        <v>899</v>
      </c>
      <c r="J235" s="12">
        <v>899</v>
      </c>
      <c r="K235" s="12">
        <v>899</v>
      </c>
      <c r="L235" s="12">
        <v>960</v>
      </c>
      <c r="M235" s="111">
        <f t="shared" si="23"/>
        <v>1.067853170189099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</row>
    <row r="236" spans="1:46" ht="12.75">
      <c r="A236" s="21">
        <v>630000</v>
      </c>
      <c r="B236" s="22" t="s">
        <v>177</v>
      </c>
      <c r="C236" s="12">
        <v>1573</v>
      </c>
      <c r="D236" s="12">
        <v>1573</v>
      </c>
      <c r="E236" s="12">
        <v>1573</v>
      </c>
      <c r="F236" s="12">
        <v>1573</v>
      </c>
      <c r="G236" s="12">
        <v>1573</v>
      </c>
      <c r="H236" s="12">
        <v>1573</v>
      </c>
      <c r="I236" s="12">
        <v>1573</v>
      </c>
      <c r="J236" s="12">
        <v>1573</v>
      </c>
      <c r="K236" s="12">
        <v>1573</v>
      </c>
      <c r="L236" s="12">
        <v>554</v>
      </c>
      <c r="M236" s="111">
        <f t="shared" si="23"/>
        <v>0.3521932612841704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</row>
    <row r="237" spans="1:46" ht="12.75">
      <c r="A237" s="21">
        <v>637005</v>
      </c>
      <c r="B237" s="22" t="s">
        <v>357</v>
      </c>
      <c r="C237" s="12">
        <v>0</v>
      </c>
      <c r="D237" s="12">
        <v>15000</v>
      </c>
      <c r="E237" s="12">
        <v>15000</v>
      </c>
      <c r="F237" s="12">
        <v>15000</v>
      </c>
      <c r="G237" s="12">
        <v>15000</v>
      </c>
      <c r="H237" s="12">
        <v>15000</v>
      </c>
      <c r="I237" s="12">
        <v>15000</v>
      </c>
      <c r="J237" s="12">
        <v>15000</v>
      </c>
      <c r="K237" s="12">
        <v>15000</v>
      </c>
      <c r="L237" s="12">
        <v>0</v>
      </c>
      <c r="M237" s="111">
        <f t="shared" si="23"/>
        <v>0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</row>
    <row r="238" spans="1:46" ht="12.75">
      <c r="A238" s="21">
        <v>637005</v>
      </c>
      <c r="B238" s="22" t="s">
        <v>358</v>
      </c>
      <c r="C238" s="12">
        <v>0</v>
      </c>
      <c r="D238" s="12">
        <v>15000</v>
      </c>
      <c r="E238" s="12">
        <v>15000</v>
      </c>
      <c r="F238" s="12">
        <v>15000</v>
      </c>
      <c r="G238" s="12">
        <v>15000</v>
      </c>
      <c r="H238" s="12">
        <v>15000</v>
      </c>
      <c r="I238" s="12">
        <v>15000</v>
      </c>
      <c r="J238" s="12">
        <v>15000</v>
      </c>
      <c r="K238" s="12">
        <v>15000</v>
      </c>
      <c r="L238" s="12">
        <v>970</v>
      </c>
      <c r="M238" s="111">
        <f t="shared" si="23"/>
        <v>0.06466666666666666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</row>
    <row r="239" spans="1:46" ht="12.75">
      <c r="A239" s="21">
        <v>637005</v>
      </c>
      <c r="B239" s="22" t="s">
        <v>178</v>
      </c>
      <c r="C239" s="12">
        <v>4000</v>
      </c>
      <c r="D239" s="12">
        <v>4000</v>
      </c>
      <c r="E239" s="12">
        <v>4000</v>
      </c>
      <c r="F239" s="12">
        <v>4000</v>
      </c>
      <c r="G239" s="12">
        <v>4000</v>
      </c>
      <c r="H239" s="12">
        <v>4000</v>
      </c>
      <c r="I239" s="12">
        <v>4000</v>
      </c>
      <c r="J239" s="12">
        <v>4000</v>
      </c>
      <c r="K239" s="12">
        <v>4000</v>
      </c>
      <c r="L239" s="12">
        <v>3550</v>
      </c>
      <c r="M239" s="111">
        <f t="shared" si="23"/>
        <v>0.8875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</row>
    <row r="240" spans="1:46" ht="12.75">
      <c r="A240" s="21">
        <v>637005</v>
      </c>
      <c r="B240" s="22" t="s">
        <v>408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11600</v>
      </c>
      <c r="K240" s="12">
        <v>11600</v>
      </c>
      <c r="L240" s="12">
        <v>11600</v>
      </c>
      <c r="M240" s="111">
        <f t="shared" si="23"/>
        <v>1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</row>
    <row r="241" spans="1:46" ht="12.75">
      <c r="A241" s="21">
        <v>641001</v>
      </c>
      <c r="B241" s="22" t="s">
        <v>409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80</v>
      </c>
      <c r="K241" s="12">
        <v>80</v>
      </c>
      <c r="L241" s="12">
        <v>0</v>
      </c>
      <c r="M241" s="111">
        <f t="shared" si="23"/>
        <v>0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</row>
    <row r="242" spans="1:46" ht="12.75">
      <c r="A242" s="21">
        <v>641001</v>
      </c>
      <c r="B242" s="22" t="s">
        <v>400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3500</v>
      </c>
      <c r="J242" s="12">
        <v>3500</v>
      </c>
      <c r="K242" s="12">
        <v>3500</v>
      </c>
      <c r="L242" s="12">
        <v>0</v>
      </c>
      <c r="M242" s="111">
        <f t="shared" si="23"/>
        <v>0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</row>
    <row r="243" spans="1:46" ht="12.75">
      <c r="A243" s="21">
        <v>641001</v>
      </c>
      <c r="B243" s="22" t="s">
        <v>401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15000</v>
      </c>
      <c r="J243" s="12">
        <v>15000</v>
      </c>
      <c r="K243" s="12">
        <v>15400</v>
      </c>
      <c r="L243" s="12">
        <v>15393</v>
      </c>
      <c r="M243" s="111">
        <f t="shared" si="23"/>
        <v>0.9995454545454545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</row>
    <row r="244" spans="1:46" ht="12.75">
      <c r="A244" s="21">
        <v>641001</v>
      </c>
      <c r="B244" s="22" t="s">
        <v>398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35000</v>
      </c>
      <c r="J244" s="12">
        <v>35000</v>
      </c>
      <c r="K244" s="12">
        <v>35000</v>
      </c>
      <c r="L244" s="12">
        <v>35000</v>
      </c>
      <c r="M244" s="111">
        <f t="shared" si="23"/>
        <v>1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</row>
    <row r="245" spans="1:46" ht="12.75">
      <c r="A245" s="21">
        <v>641001</v>
      </c>
      <c r="B245" s="22" t="s">
        <v>398</v>
      </c>
      <c r="C245" s="12"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35000</v>
      </c>
      <c r="I245" s="12">
        <v>35000</v>
      </c>
      <c r="J245" s="12">
        <v>35000</v>
      </c>
      <c r="K245" s="12">
        <v>35000</v>
      </c>
      <c r="L245" s="12">
        <v>31975</v>
      </c>
      <c r="M245" s="111">
        <f t="shared" si="23"/>
        <v>0.9135714285714286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</row>
    <row r="246" spans="1:46" ht="12.75">
      <c r="A246" s="21">
        <v>641001</v>
      </c>
      <c r="B246" s="22" t="s">
        <v>383</v>
      </c>
      <c r="C246" s="12">
        <v>0</v>
      </c>
      <c r="D246" s="12">
        <v>0</v>
      </c>
      <c r="E246" s="12">
        <v>0</v>
      </c>
      <c r="F246" s="12">
        <v>3000</v>
      </c>
      <c r="G246" s="12">
        <v>3000</v>
      </c>
      <c r="H246" s="12">
        <v>3000</v>
      </c>
      <c r="I246" s="12">
        <v>3000</v>
      </c>
      <c r="J246" s="12">
        <v>3000</v>
      </c>
      <c r="K246" s="12">
        <v>3000</v>
      </c>
      <c r="L246" s="12">
        <v>3000</v>
      </c>
      <c r="M246" s="111">
        <f t="shared" si="23"/>
        <v>1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1:46" ht="12.75">
      <c r="A247" s="21">
        <v>641001</v>
      </c>
      <c r="B247" s="22" t="s">
        <v>384</v>
      </c>
      <c r="C247" s="12">
        <v>0</v>
      </c>
      <c r="D247" s="12">
        <v>0</v>
      </c>
      <c r="E247" s="12">
        <v>0</v>
      </c>
      <c r="F247" s="12">
        <v>2000</v>
      </c>
      <c r="G247" s="12">
        <v>2000</v>
      </c>
      <c r="H247" s="12">
        <v>2000</v>
      </c>
      <c r="I247" s="12">
        <v>2000</v>
      </c>
      <c r="J247" s="12">
        <v>2000</v>
      </c>
      <c r="K247" s="12">
        <v>2000</v>
      </c>
      <c r="L247" s="12">
        <v>2000</v>
      </c>
      <c r="M247" s="111">
        <f t="shared" si="23"/>
        <v>1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</row>
    <row r="248" spans="1:46" ht="12.75">
      <c r="A248" s="21">
        <v>641001</v>
      </c>
      <c r="B248" s="22" t="s">
        <v>372</v>
      </c>
      <c r="C248" s="12">
        <v>0</v>
      </c>
      <c r="D248" s="12">
        <v>0</v>
      </c>
      <c r="E248" s="12">
        <v>2500</v>
      </c>
      <c r="F248" s="12">
        <v>2500</v>
      </c>
      <c r="G248" s="12">
        <v>2500</v>
      </c>
      <c r="H248" s="12">
        <v>2500</v>
      </c>
      <c r="I248" s="12">
        <v>2500</v>
      </c>
      <c r="J248" s="12">
        <v>2500</v>
      </c>
      <c r="K248" s="12">
        <v>2500</v>
      </c>
      <c r="L248" s="12">
        <v>0</v>
      </c>
      <c r="M248" s="111">
        <f t="shared" si="23"/>
        <v>0</v>
      </c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1:46" ht="12.75">
      <c r="A249" s="21">
        <v>641001</v>
      </c>
      <c r="B249" s="22" t="s">
        <v>373</v>
      </c>
      <c r="C249" s="12">
        <v>0</v>
      </c>
      <c r="D249" s="12">
        <v>0</v>
      </c>
      <c r="E249" s="12">
        <v>2500</v>
      </c>
      <c r="F249" s="12">
        <v>2500</v>
      </c>
      <c r="G249" s="12">
        <v>2500</v>
      </c>
      <c r="H249" s="12">
        <v>2500</v>
      </c>
      <c r="I249" s="12">
        <v>2500</v>
      </c>
      <c r="J249" s="12">
        <v>2500</v>
      </c>
      <c r="K249" s="12">
        <v>2500</v>
      </c>
      <c r="L249" s="12">
        <v>2500</v>
      </c>
      <c r="M249" s="111">
        <f t="shared" si="23"/>
        <v>1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</row>
    <row r="250" spans="1:46" ht="12.75">
      <c r="A250" s="21">
        <v>641001</v>
      </c>
      <c r="B250" s="22" t="s">
        <v>374</v>
      </c>
      <c r="C250" s="12">
        <v>0</v>
      </c>
      <c r="D250" s="12">
        <v>0</v>
      </c>
      <c r="E250" s="12">
        <v>2000</v>
      </c>
      <c r="F250" s="12">
        <v>2000</v>
      </c>
      <c r="G250" s="12">
        <v>2000</v>
      </c>
      <c r="H250" s="12">
        <v>2000</v>
      </c>
      <c r="I250" s="12">
        <v>2000</v>
      </c>
      <c r="J250" s="12">
        <v>2000</v>
      </c>
      <c r="K250" s="12">
        <v>2000</v>
      </c>
      <c r="L250" s="12">
        <v>0</v>
      </c>
      <c r="M250" s="111">
        <f t="shared" si="23"/>
        <v>0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</row>
    <row r="251" spans="1:46" ht="12.75">
      <c r="A251" s="21">
        <v>641001</v>
      </c>
      <c r="B251" s="22" t="s">
        <v>375</v>
      </c>
      <c r="C251" s="12">
        <v>0</v>
      </c>
      <c r="D251" s="12">
        <v>0</v>
      </c>
      <c r="E251" s="12">
        <v>3500</v>
      </c>
      <c r="F251" s="12">
        <v>3500</v>
      </c>
      <c r="G251" s="12">
        <v>3500</v>
      </c>
      <c r="H251" s="12">
        <v>3500</v>
      </c>
      <c r="I251" s="12">
        <v>3500</v>
      </c>
      <c r="J251" s="12">
        <v>3500</v>
      </c>
      <c r="K251" s="12">
        <v>3500</v>
      </c>
      <c r="L251" s="12">
        <v>3500</v>
      </c>
      <c r="M251" s="111">
        <f t="shared" si="23"/>
        <v>1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</row>
    <row r="252" spans="1:46" ht="12.75">
      <c r="A252" s="21">
        <v>641001</v>
      </c>
      <c r="B252" s="22" t="s">
        <v>376</v>
      </c>
      <c r="C252" s="12">
        <v>0</v>
      </c>
      <c r="D252" s="12">
        <v>0</v>
      </c>
      <c r="E252" s="12">
        <v>1900</v>
      </c>
      <c r="F252" s="12">
        <v>1900</v>
      </c>
      <c r="G252" s="12">
        <v>1900</v>
      </c>
      <c r="H252" s="12">
        <v>1900</v>
      </c>
      <c r="I252" s="12">
        <v>1900</v>
      </c>
      <c r="J252" s="12">
        <v>1900</v>
      </c>
      <c r="K252" s="12">
        <v>1900</v>
      </c>
      <c r="L252" s="12">
        <v>1900</v>
      </c>
      <c r="M252" s="111">
        <f t="shared" si="23"/>
        <v>1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</row>
    <row r="253" spans="1:46" ht="12.75">
      <c r="A253" s="21">
        <v>641001</v>
      </c>
      <c r="B253" s="22" t="s">
        <v>377</v>
      </c>
      <c r="C253" s="12">
        <v>0</v>
      </c>
      <c r="D253" s="12">
        <v>0</v>
      </c>
      <c r="E253" s="12">
        <v>500</v>
      </c>
      <c r="F253" s="12">
        <v>500</v>
      </c>
      <c r="G253" s="12">
        <v>500</v>
      </c>
      <c r="H253" s="12">
        <v>500</v>
      </c>
      <c r="I253" s="12">
        <v>500</v>
      </c>
      <c r="J253" s="12">
        <v>500</v>
      </c>
      <c r="K253" s="12">
        <v>500</v>
      </c>
      <c r="L253" s="12">
        <v>500</v>
      </c>
      <c r="M253" s="111">
        <f t="shared" si="23"/>
        <v>1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1:46" ht="12.75">
      <c r="A254" s="21">
        <v>641001</v>
      </c>
      <c r="B254" s="22" t="s">
        <v>179</v>
      </c>
      <c r="C254" s="12">
        <v>60000</v>
      </c>
      <c r="D254" s="12">
        <v>60000</v>
      </c>
      <c r="E254" s="12">
        <v>60000</v>
      </c>
      <c r="F254" s="12">
        <v>60000</v>
      </c>
      <c r="G254" s="12">
        <v>60000</v>
      </c>
      <c r="H254" s="12">
        <v>60000</v>
      </c>
      <c r="I254" s="12">
        <v>60000</v>
      </c>
      <c r="J254" s="12">
        <v>60000</v>
      </c>
      <c r="K254" s="12">
        <v>60000</v>
      </c>
      <c r="L254" s="12">
        <v>60000</v>
      </c>
      <c r="M254" s="111">
        <f t="shared" si="23"/>
        <v>1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</row>
    <row r="255" spans="1:46" ht="12.75">
      <c r="A255" s="16"/>
      <c r="B255" s="9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1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</row>
    <row r="256" spans="1:46" ht="15.75">
      <c r="A256" s="13" t="s">
        <v>180</v>
      </c>
      <c r="B256" s="14" t="s">
        <v>181</v>
      </c>
      <c r="C256" s="15">
        <f aca="true" t="shared" si="29" ref="C256:I256">SUM(C257:C261)</f>
        <v>100200</v>
      </c>
      <c r="D256" s="15">
        <f t="shared" si="29"/>
        <v>100200</v>
      </c>
      <c r="E256" s="15">
        <f t="shared" si="29"/>
        <v>100200</v>
      </c>
      <c r="F256" s="15">
        <f t="shared" si="29"/>
        <v>100200</v>
      </c>
      <c r="G256" s="15">
        <f t="shared" si="29"/>
        <v>100200</v>
      </c>
      <c r="H256" s="15">
        <f t="shared" si="29"/>
        <v>100200</v>
      </c>
      <c r="I256" s="15">
        <f t="shared" si="29"/>
        <v>100200</v>
      </c>
      <c r="J256" s="15">
        <f>SUM(J257:J261)</f>
        <v>100200</v>
      </c>
      <c r="K256" s="15">
        <f>SUM(K257:K261)</f>
        <v>100200</v>
      </c>
      <c r="L256" s="15">
        <f>SUM(L257:L261)</f>
        <v>77980</v>
      </c>
      <c r="M256" s="106">
        <f t="shared" si="23"/>
        <v>0.7782435129740519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</row>
    <row r="257" spans="1:46" ht="12.75">
      <c r="A257" s="16">
        <v>632001</v>
      </c>
      <c r="B257" s="9" t="s">
        <v>182</v>
      </c>
      <c r="C257" s="12">
        <v>79000</v>
      </c>
      <c r="D257" s="12">
        <v>79000</v>
      </c>
      <c r="E257" s="12">
        <v>79000</v>
      </c>
      <c r="F257" s="12">
        <v>79000</v>
      </c>
      <c r="G257" s="12">
        <v>79000</v>
      </c>
      <c r="H257" s="12">
        <v>79000</v>
      </c>
      <c r="I257" s="12">
        <v>79000</v>
      </c>
      <c r="J257" s="12">
        <v>79000</v>
      </c>
      <c r="K257" s="12">
        <v>79000</v>
      </c>
      <c r="L257" s="12">
        <v>56198</v>
      </c>
      <c r="M257" s="111">
        <f t="shared" si="23"/>
        <v>0.7113670886075949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</row>
    <row r="258" spans="1:46" ht="12.75">
      <c r="A258" s="16">
        <v>632002</v>
      </c>
      <c r="B258" s="9" t="s">
        <v>183</v>
      </c>
      <c r="C258" s="12">
        <v>200</v>
      </c>
      <c r="D258" s="12">
        <v>200</v>
      </c>
      <c r="E258" s="12">
        <v>200</v>
      </c>
      <c r="F258" s="12">
        <v>200</v>
      </c>
      <c r="G258" s="12">
        <v>200</v>
      </c>
      <c r="H258" s="12">
        <v>200</v>
      </c>
      <c r="I258" s="12">
        <v>200</v>
      </c>
      <c r="J258" s="12">
        <v>200</v>
      </c>
      <c r="K258" s="12">
        <v>200</v>
      </c>
      <c r="L258" s="12">
        <v>148</v>
      </c>
      <c r="M258" s="111">
        <f t="shared" si="23"/>
        <v>0.74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</row>
    <row r="259" spans="1:46" ht="12.75">
      <c r="A259" s="16">
        <v>635006</v>
      </c>
      <c r="B259" s="9" t="s">
        <v>443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>
        <v>1634</v>
      </c>
      <c r="M259" s="111">
        <v>0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</row>
    <row r="260" spans="1:46" ht="12.75">
      <c r="A260" s="16">
        <v>637005</v>
      </c>
      <c r="B260" s="9" t="s">
        <v>184</v>
      </c>
      <c r="C260" s="12">
        <v>1000</v>
      </c>
      <c r="D260" s="12">
        <v>1000</v>
      </c>
      <c r="E260" s="12">
        <v>1000</v>
      </c>
      <c r="F260" s="12">
        <v>1000</v>
      </c>
      <c r="G260" s="12">
        <v>1000</v>
      </c>
      <c r="H260" s="12">
        <v>1000</v>
      </c>
      <c r="I260" s="12">
        <v>1000</v>
      </c>
      <c r="J260" s="12">
        <v>1000</v>
      </c>
      <c r="K260" s="12">
        <v>1000</v>
      </c>
      <c r="L260" s="12"/>
      <c r="M260" s="111">
        <f t="shared" si="23"/>
        <v>0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</row>
    <row r="261" spans="1:46" ht="12.75">
      <c r="A261" s="16">
        <v>641001</v>
      </c>
      <c r="B261" s="9" t="s">
        <v>185</v>
      </c>
      <c r="C261" s="12">
        <v>20000</v>
      </c>
      <c r="D261" s="12">
        <v>20000</v>
      </c>
      <c r="E261" s="12">
        <v>20000</v>
      </c>
      <c r="F261" s="12">
        <v>20000</v>
      </c>
      <c r="G261" s="12">
        <v>20000</v>
      </c>
      <c r="H261" s="12">
        <v>20000</v>
      </c>
      <c r="I261" s="12">
        <v>20000</v>
      </c>
      <c r="J261" s="12">
        <v>20000</v>
      </c>
      <c r="K261" s="12">
        <v>20000</v>
      </c>
      <c r="L261" s="12">
        <v>20000</v>
      </c>
      <c r="M261" s="111">
        <f t="shared" si="23"/>
        <v>1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</row>
    <row r="262" spans="1:46" ht="12.75">
      <c r="A262" s="16"/>
      <c r="B262" s="9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11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</row>
    <row r="263" spans="1:46" ht="15.75">
      <c r="A263" s="13" t="s">
        <v>186</v>
      </c>
      <c r="B263" s="14" t="s">
        <v>187</v>
      </c>
      <c r="C263" s="15">
        <f aca="true" t="shared" si="30" ref="C263:I263">SUM(C264:C265)</f>
        <v>380</v>
      </c>
      <c r="D263" s="15">
        <f t="shared" si="30"/>
        <v>380</v>
      </c>
      <c r="E263" s="15">
        <f t="shared" si="30"/>
        <v>380</v>
      </c>
      <c r="F263" s="15">
        <f t="shared" si="30"/>
        <v>380</v>
      </c>
      <c r="G263" s="15">
        <f t="shared" si="30"/>
        <v>380</v>
      </c>
      <c r="H263" s="15">
        <f t="shared" si="30"/>
        <v>380</v>
      </c>
      <c r="I263" s="15">
        <f t="shared" si="30"/>
        <v>380</v>
      </c>
      <c r="J263" s="15">
        <f>SUM(J264:J265)</f>
        <v>380</v>
      </c>
      <c r="K263" s="15">
        <f>SUM(K264:K265)</f>
        <v>380</v>
      </c>
      <c r="L263" s="15">
        <f>SUM(L264:L265)</f>
        <v>300</v>
      </c>
      <c r="M263" s="106">
        <f t="shared" si="23"/>
        <v>0.7894736842105263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</row>
    <row r="264" spans="1:46" ht="12.75">
      <c r="A264" s="16">
        <v>632001</v>
      </c>
      <c r="B264" s="9" t="s">
        <v>188</v>
      </c>
      <c r="C264" s="12">
        <v>100</v>
      </c>
      <c r="D264" s="12">
        <v>100</v>
      </c>
      <c r="E264" s="12">
        <v>100</v>
      </c>
      <c r="F264" s="12">
        <v>100</v>
      </c>
      <c r="G264" s="12">
        <v>100</v>
      </c>
      <c r="H264" s="12">
        <v>100</v>
      </c>
      <c r="I264" s="12">
        <v>100</v>
      </c>
      <c r="J264" s="12">
        <v>100</v>
      </c>
      <c r="K264" s="12">
        <v>100</v>
      </c>
      <c r="L264" s="12">
        <v>162</v>
      </c>
      <c r="M264" s="111">
        <f t="shared" si="23"/>
        <v>1.62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</row>
    <row r="265" spans="1:46" ht="12.75">
      <c r="A265" s="16">
        <v>632002</v>
      </c>
      <c r="B265" s="9" t="s">
        <v>189</v>
      </c>
      <c r="C265" s="12">
        <v>280</v>
      </c>
      <c r="D265" s="12">
        <v>280</v>
      </c>
      <c r="E265" s="12">
        <v>280</v>
      </c>
      <c r="F265" s="12">
        <v>280</v>
      </c>
      <c r="G265" s="12">
        <v>280</v>
      </c>
      <c r="H265" s="12">
        <v>280</v>
      </c>
      <c r="I265" s="12">
        <v>280</v>
      </c>
      <c r="J265" s="12">
        <v>280</v>
      </c>
      <c r="K265" s="12">
        <v>280</v>
      </c>
      <c r="L265" s="12">
        <v>138</v>
      </c>
      <c r="M265" s="111">
        <f t="shared" si="23"/>
        <v>0.4928571428571429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</row>
    <row r="266" spans="1:46" ht="12.75">
      <c r="A266" s="16"/>
      <c r="B266" s="9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1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</row>
    <row r="267" spans="1:46" ht="15.75">
      <c r="A267" s="13" t="s">
        <v>190</v>
      </c>
      <c r="B267" s="14" t="s">
        <v>191</v>
      </c>
      <c r="C267" s="15">
        <f aca="true" t="shared" si="31" ref="C267:I267">SUM(C268:C271)</f>
        <v>54000</v>
      </c>
      <c r="D267" s="15">
        <f t="shared" si="31"/>
        <v>54000</v>
      </c>
      <c r="E267" s="15">
        <f t="shared" si="31"/>
        <v>54000</v>
      </c>
      <c r="F267" s="15">
        <f t="shared" si="31"/>
        <v>54000</v>
      </c>
      <c r="G267" s="15">
        <f t="shared" si="31"/>
        <v>54000</v>
      </c>
      <c r="H267" s="15">
        <f t="shared" si="31"/>
        <v>54000</v>
      </c>
      <c r="I267" s="15">
        <f t="shared" si="31"/>
        <v>54000</v>
      </c>
      <c r="J267" s="15">
        <f>SUM(J268:J271)</f>
        <v>54000</v>
      </c>
      <c r="K267" s="15">
        <f>SUM(K268:K271)</f>
        <v>54000</v>
      </c>
      <c r="L267" s="15">
        <f>SUM(L268:L271)</f>
        <v>52879</v>
      </c>
      <c r="M267" s="106">
        <f t="shared" si="23"/>
        <v>0.9792407407407407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</row>
    <row r="268" spans="1:46" ht="12.75">
      <c r="A268" s="16">
        <v>642001</v>
      </c>
      <c r="B268" s="9" t="s">
        <v>192</v>
      </c>
      <c r="C268" s="12">
        <v>51000</v>
      </c>
      <c r="D268" s="12">
        <v>51000</v>
      </c>
      <c r="E268" s="12">
        <v>51000</v>
      </c>
      <c r="F268" s="12">
        <v>51000</v>
      </c>
      <c r="G268" s="12">
        <v>51000</v>
      </c>
      <c r="H268" s="12">
        <v>51000</v>
      </c>
      <c r="I268" s="12">
        <v>51000</v>
      </c>
      <c r="J268" s="12">
        <v>51000</v>
      </c>
      <c r="K268" s="12">
        <v>51000</v>
      </c>
      <c r="L268" s="12">
        <v>50950</v>
      </c>
      <c r="M268" s="111">
        <f t="shared" si="23"/>
        <v>0.9990196078431373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</row>
    <row r="269" spans="1:46" ht="12.75">
      <c r="A269" s="16">
        <v>636001</v>
      </c>
      <c r="B269" s="9" t="s">
        <v>193</v>
      </c>
      <c r="C269" s="12"/>
      <c r="D269" s="12"/>
      <c r="E269" s="12"/>
      <c r="F269" s="12"/>
      <c r="G269" s="12"/>
      <c r="H269" s="12"/>
      <c r="I269" s="12"/>
      <c r="J269" s="12"/>
      <c r="K269" s="12">
        <v>2000</v>
      </c>
      <c r="L269" s="12">
        <v>940</v>
      </c>
      <c r="M269" s="111">
        <f t="shared" si="23"/>
        <v>0.47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</row>
    <row r="270" spans="1:46" ht="12.75">
      <c r="A270" s="16">
        <v>644002</v>
      </c>
      <c r="B270" s="9" t="s">
        <v>193</v>
      </c>
      <c r="C270" s="12">
        <v>2000</v>
      </c>
      <c r="D270" s="12">
        <v>2000</v>
      </c>
      <c r="E270" s="12">
        <v>2000</v>
      </c>
      <c r="F270" s="12">
        <v>2000</v>
      </c>
      <c r="G270" s="12">
        <v>2000</v>
      </c>
      <c r="H270" s="12">
        <v>2000</v>
      </c>
      <c r="I270" s="12">
        <v>2000</v>
      </c>
      <c r="J270" s="12">
        <v>2000</v>
      </c>
      <c r="K270" s="12">
        <v>0</v>
      </c>
      <c r="L270" s="12">
        <v>0</v>
      </c>
      <c r="M270" s="111">
        <v>0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</row>
    <row r="271" spans="1:46" ht="12.75">
      <c r="A271" s="16">
        <v>637002</v>
      </c>
      <c r="B271" s="9" t="s">
        <v>194</v>
      </c>
      <c r="C271" s="12">
        <v>1000</v>
      </c>
      <c r="D271" s="12">
        <v>1000</v>
      </c>
      <c r="E271" s="12">
        <v>1000</v>
      </c>
      <c r="F271" s="12">
        <v>1000</v>
      </c>
      <c r="G271" s="12">
        <v>1000</v>
      </c>
      <c r="H271" s="12">
        <v>1000</v>
      </c>
      <c r="I271" s="12">
        <v>1000</v>
      </c>
      <c r="J271" s="12">
        <v>1000</v>
      </c>
      <c r="K271" s="12">
        <v>1000</v>
      </c>
      <c r="L271" s="12">
        <v>989</v>
      </c>
      <c r="M271" s="111">
        <f t="shared" si="23"/>
        <v>0.989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</row>
    <row r="272" spans="1:46" ht="14.25">
      <c r="A272" s="33"/>
      <c r="B272" s="34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1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</row>
    <row r="273" spans="1:46" ht="15.75">
      <c r="A273" s="13" t="s">
        <v>195</v>
      </c>
      <c r="B273" s="14" t="s">
        <v>196</v>
      </c>
      <c r="C273" s="15">
        <f aca="true" t="shared" si="32" ref="C273:I273">SUM(C274:C276)</f>
        <v>134000</v>
      </c>
      <c r="D273" s="15">
        <f t="shared" si="32"/>
        <v>134000</v>
      </c>
      <c r="E273" s="15">
        <f t="shared" si="32"/>
        <v>134000</v>
      </c>
      <c r="F273" s="15">
        <f t="shared" si="32"/>
        <v>134000</v>
      </c>
      <c r="G273" s="15">
        <f t="shared" si="32"/>
        <v>134000</v>
      </c>
      <c r="H273" s="15">
        <f t="shared" si="32"/>
        <v>134000</v>
      </c>
      <c r="I273" s="15">
        <f t="shared" si="32"/>
        <v>134000</v>
      </c>
      <c r="J273" s="15">
        <f>SUM(J274:J276)</f>
        <v>134000</v>
      </c>
      <c r="K273" s="15">
        <f>SUM(K274:K276)</f>
        <v>143500</v>
      </c>
      <c r="L273" s="15">
        <f>SUM(L274:L276)</f>
        <v>143065</v>
      </c>
      <c r="M273" s="106">
        <f t="shared" si="23"/>
        <v>0.9969686411149826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</row>
    <row r="274" spans="1:46" ht="12.75">
      <c r="A274" s="16">
        <v>641001</v>
      </c>
      <c r="B274" s="9" t="s">
        <v>197</v>
      </c>
      <c r="C274" s="12">
        <v>29000</v>
      </c>
      <c r="D274" s="12">
        <v>29000</v>
      </c>
      <c r="E274" s="12">
        <v>29000</v>
      </c>
      <c r="F274" s="12">
        <v>29000</v>
      </c>
      <c r="G274" s="12">
        <v>29000</v>
      </c>
      <c r="H274" s="12">
        <v>29000</v>
      </c>
      <c r="I274" s="12">
        <v>29000</v>
      </c>
      <c r="J274" s="12">
        <v>29000</v>
      </c>
      <c r="K274" s="12">
        <v>38500</v>
      </c>
      <c r="L274" s="12">
        <v>39305</v>
      </c>
      <c r="M274" s="111">
        <f aca="true" t="shared" si="33" ref="M274:M337">L274/K274</f>
        <v>1.020909090909091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</row>
    <row r="275" spans="1:46" ht="12.75">
      <c r="A275" s="16">
        <v>641001</v>
      </c>
      <c r="B275" s="9" t="s">
        <v>198</v>
      </c>
      <c r="C275" s="18">
        <v>103000</v>
      </c>
      <c r="D275" s="18">
        <v>103000</v>
      </c>
      <c r="E275" s="18">
        <v>103000</v>
      </c>
      <c r="F275" s="18">
        <v>103000</v>
      </c>
      <c r="G275" s="18">
        <v>103000</v>
      </c>
      <c r="H275" s="18">
        <v>103000</v>
      </c>
      <c r="I275" s="18">
        <v>103000</v>
      </c>
      <c r="J275" s="18">
        <v>103000</v>
      </c>
      <c r="K275" s="18">
        <v>103000</v>
      </c>
      <c r="L275" s="12">
        <v>103000</v>
      </c>
      <c r="M275" s="111">
        <f t="shared" si="33"/>
        <v>1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</row>
    <row r="276" spans="1:46" ht="12.75">
      <c r="A276" s="16">
        <v>635006</v>
      </c>
      <c r="B276" s="9" t="s">
        <v>199</v>
      </c>
      <c r="C276" s="18">
        <v>2000</v>
      </c>
      <c r="D276" s="18">
        <v>2000</v>
      </c>
      <c r="E276" s="18">
        <v>2000</v>
      </c>
      <c r="F276" s="18">
        <v>2000</v>
      </c>
      <c r="G276" s="18">
        <v>2000</v>
      </c>
      <c r="H276" s="18">
        <v>2000</v>
      </c>
      <c r="I276" s="18">
        <v>2000</v>
      </c>
      <c r="J276" s="18">
        <v>2000</v>
      </c>
      <c r="K276" s="18">
        <v>2000</v>
      </c>
      <c r="L276" s="12">
        <v>760</v>
      </c>
      <c r="M276" s="111">
        <f t="shared" si="33"/>
        <v>0.38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</row>
    <row r="277" spans="1:46" ht="12.75">
      <c r="A277" s="16"/>
      <c r="B277" s="9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1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</row>
    <row r="278" spans="1:46" ht="15.75">
      <c r="A278" s="13" t="s">
        <v>200</v>
      </c>
      <c r="B278" s="14" t="s">
        <v>201</v>
      </c>
      <c r="C278" s="15">
        <f aca="true" t="shared" si="34" ref="C278:L278">C279</f>
        <v>5000</v>
      </c>
      <c r="D278" s="15">
        <f t="shared" si="34"/>
        <v>5000</v>
      </c>
      <c r="E278" s="15">
        <f t="shared" si="34"/>
        <v>5000</v>
      </c>
      <c r="F278" s="15">
        <f t="shared" si="34"/>
        <v>5000</v>
      </c>
      <c r="G278" s="15">
        <f t="shared" si="34"/>
        <v>5000</v>
      </c>
      <c r="H278" s="15">
        <f t="shared" si="34"/>
        <v>5000</v>
      </c>
      <c r="I278" s="15">
        <f t="shared" si="34"/>
        <v>5000</v>
      </c>
      <c r="J278" s="15">
        <f t="shared" si="34"/>
        <v>5000</v>
      </c>
      <c r="K278" s="15">
        <f t="shared" si="34"/>
        <v>5000</v>
      </c>
      <c r="L278" s="15">
        <f t="shared" si="34"/>
        <v>5000</v>
      </c>
      <c r="M278" s="106">
        <f t="shared" si="33"/>
        <v>1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</row>
    <row r="279" spans="1:46" ht="12.75">
      <c r="A279" s="16">
        <v>641001</v>
      </c>
      <c r="B279" s="9" t="s">
        <v>202</v>
      </c>
      <c r="C279" s="12">
        <v>5000</v>
      </c>
      <c r="D279" s="12">
        <v>5000</v>
      </c>
      <c r="E279" s="12">
        <v>5000</v>
      </c>
      <c r="F279" s="12">
        <v>5000</v>
      </c>
      <c r="G279" s="12">
        <v>5000</v>
      </c>
      <c r="H279" s="12">
        <v>5000</v>
      </c>
      <c r="I279" s="12">
        <v>5000</v>
      </c>
      <c r="J279" s="12">
        <v>5000</v>
      </c>
      <c r="K279" s="12">
        <v>5000</v>
      </c>
      <c r="L279" s="12">
        <v>5000</v>
      </c>
      <c r="M279" s="111">
        <f t="shared" si="33"/>
        <v>1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</row>
    <row r="280" spans="1:46" ht="12.75">
      <c r="A280" s="16"/>
      <c r="B280" s="9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1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</row>
    <row r="281" spans="1:46" ht="15.75">
      <c r="A281" s="13" t="s">
        <v>203</v>
      </c>
      <c r="B281" s="14" t="s">
        <v>204</v>
      </c>
      <c r="C281" s="15">
        <f aca="true" t="shared" si="35" ref="C281:I281">SUM(C282:C289)</f>
        <v>18204</v>
      </c>
      <c r="D281" s="15">
        <f t="shared" si="35"/>
        <v>18204</v>
      </c>
      <c r="E281" s="15">
        <f t="shared" si="35"/>
        <v>18204</v>
      </c>
      <c r="F281" s="15">
        <f t="shared" si="35"/>
        <v>18204</v>
      </c>
      <c r="G281" s="15">
        <f t="shared" si="35"/>
        <v>18204</v>
      </c>
      <c r="H281" s="15">
        <f t="shared" si="35"/>
        <v>18204</v>
      </c>
      <c r="I281" s="15">
        <f t="shared" si="35"/>
        <v>18204</v>
      </c>
      <c r="J281" s="15">
        <f>SUM(J282:J289)</f>
        <v>18204</v>
      </c>
      <c r="K281" s="15">
        <f>SUM(K282:K289)</f>
        <v>18204</v>
      </c>
      <c r="L281" s="15">
        <f>SUM(L282:L289)</f>
        <v>9818</v>
      </c>
      <c r="M281" s="106">
        <f t="shared" si="33"/>
        <v>0.5393320149417711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</row>
    <row r="282" spans="1:46" ht="12.75">
      <c r="A282" s="16" t="s">
        <v>205</v>
      </c>
      <c r="B282" s="9" t="s">
        <v>206</v>
      </c>
      <c r="C282" s="12">
        <v>4000</v>
      </c>
      <c r="D282" s="12">
        <v>4000</v>
      </c>
      <c r="E282" s="12">
        <v>4000</v>
      </c>
      <c r="F282" s="12">
        <v>4000</v>
      </c>
      <c r="G282" s="12">
        <v>4000</v>
      </c>
      <c r="H282" s="12">
        <v>4000</v>
      </c>
      <c r="I282" s="12">
        <v>4000</v>
      </c>
      <c r="J282" s="12">
        <v>4000</v>
      </c>
      <c r="K282" s="12">
        <v>4000</v>
      </c>
      <c r="L282" s="12">
        <v>2385</v>
      </c>
      <c r="M282" s="111">
        <f t="shared" si="33"/>
        <v>0.59625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</row>
    <row r="283" spans="1:46" ht="12.75">
      <c r="A283" s="16" t="s">
        <v>207</v>
      </c>
      <c r="B283" s="9" t="s">
        <v>208</v>
      </c>
      <c r="C283" s="12">
        <v>11710</v>
      </c>
      <c r="D283" s="12">
        <v>11710</v>
      </c>
      <c r="E283" s="12">
        <v>11710</v>
      </c>
      <c r="F283" s="12">
        <v>11710</v>
      </c>
      <c r="G283" s="12">
        <v>11710</v>
      </c>
      <c r="H283" s="12">
        <v>11710</v>
      </c>
      <c r="I283" s="12">
        <v>11710</v>
      </c>
      <c r="J283" s="12">
        <v>11710</v>
      </c>
      <c r="K283" s="12">
        <v>11710</v>
      </c>
      <c r="L283" s="12">
        <v>5943</v>
      </c>
      <c r="M283" s="111">
        <f t="shared" si="33"/>
        <v>0.5075149444918873</v>
      </c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</row>
    <row r="284" spans="1:46" ht="12.75">
      <c r="A284" s="16">
        <v>642006</v>
      </c>
      <c r="B284" s="9" t="s">
        <v>209</v>
      </c>
      <c r="C284" s="12">
        <v>1223</v>
      </c>
      <c r="D284" s="12">
        <v>1223</v>
      </c>
      <c r="E284" s="12">
        <v>1223</v>
      </c>
      <c r="F284" s="12">
        <v>1223</v>
      </c>
      <c r="G284" s="12">
        <v>1223</v>
      </c>
      <c r="H284" s="12">
        <v>1223</v>
      </c>
      <c r="I284" s="12">
        <v>1223</v>
      </c>
      <c r="J284" s="12">
        <v>1223</v>
      </c>
      <c r="K284" s="12">
        <v>1223</v>
      </c>
      <c r="L284" s="12">
        <v>0</v>
      </c>
      <c r="M284" s="111">
        <f t="shared" si="33"/>
        <v>0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</row>
    <row r="285" spans="1:46" ht="12.75">
      <c r="A285" s="16">
        <v>642006</v>
      </c>
      <c r="B285" s="9" t="s">
        <v>210</v>
      </c>
      <c r="C285" s="12">
        <v>318</v>
      </c>
      <c r="D285" s="12">
        <v>318</v>
      </c>
      <c r="E285" s="12">
        <v>318</v>
      </c>
      <c r="F285" s="12">
        <v>318</v>
      </c>
      <c r="G285" s="12">
        <v>318</v>
      </c>
      <c r="H285" s="12">
        <v>318</v>
      </c>
      <c r="I285" s="12">
        <v>318</v>
      </c>
      <c r="J285" s="12">
        <v>318</v>
      </c>
      <c r="K285" s="12">
        <v>318</v>
      </c>
      <c r="L285" s="12">
        <v>938</v>
      </c>
      <c r="M285" s="111">
        <f t="shared" si="33"/>
        <v>2.949685534591195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</row>
    <row r="286" spans="1:46" ht="12.75">
      <c r="A286" s="16">
        <v>642006</v>
      </c>
      <c r="B286" s="9" t="s">
        <v>211</v>
      </c>
      <c r="C286" s="12">
        <v>344</v>
      </c>
      <c r="D286" s="12">
        <v>344</v>
      </c>
      <c r="E286" s="12">
        <v>344</v>
      </c>
      <c r="F286" s="12">
        <v>344</v>
      </c>
      <c r="G286" s="12">
        <v>344</v>
      </c>
      <c r="H286" s="12">
        <v>344</v>
      </c>
      <c r="I286" s="12">
        <v>344</v>
      </c>
      <c r="J286" s="12">
        <v>344</v>
      </c>
      <c r="K286" s="12">
        <v>344</v>
      </c>
      <c r="L286" s="12">
        <v>0</v>
      </c>
      <c r="M286" s="111">
        <f t="shared" si="33"/>
        <v>0</v>
      </c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</row>
    <row r="287" spans="1:46" ht="12.75">
      <c r="A287" s="16">
        <v>642006</v>
      </c>
      <c r="B287" s="9" t="s">
        <v>212</v>
      </c>
      <c r="C287" s="12">
        <v>33</v>
      </c>
      <c r="D287" s="12">
        <v>33</v>
      </c>
      <c r="E287" s="12">
        <v>33</v>
      </c>
      <c r="F287" s="12">
        <v>33</v>
      </c>
      <c r="G287" s="12">
        <v>33</v>
      </c>
      <c r="H287" s="12">
        <v>33</v>
      </c>
      <c r="I287" s="12">
        <v>33</v>
      </c>
      <c r="J287" s="12">
        <v>33</v>
      </c>
      <c r="K287" s="12">
        <v>33</v>
      </c>
      <c r="L287" s="12">
        <v>33</v>
      </c>
      <c r="M287" s="111">
        <f t="shared" si="33"/>
        <v>1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</row>
    <row r="288" spans="1:46" ht="12.75">
      <c r="A288" s="16">
        <v>642006</v>
      </c>
      <c r="B288" s="9" t="s">
        <v>213</v>
      </c>
      <c r="C288" s="12">
        <v>406</v>
      </c>
      <c r="D288" s="12">
        <v>406</v>
      </c>
      <c r="E288" s="12">
        <v>406</v>
      </c>
      <c r="F288" s="12">
        <v>406</v>
      </c>
      <c r="G288" s="12">
        <v>406</v>
      </c>
      <c r="H288" s="12">
        <v>406</v>
      </c>
      <c r="I288" s="12">
        <v>406</v>
      </c>
      <c r="J288" s="12">
        <v>406</v>
      </c>
      <c r="K288" s="12">
        <v>406</v>
      </c>
      <c r="L288" s="12">
        <v>399</v>
      </c>
      <c r="M288" s="111">
        <f t="shared" si="33"/>
        <v>0.9827586206896551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</row>
    <row r="289" spans="1:46" ht="12.75">
      <c r="A289" s="16">
        <v>642006</v>
      </c>
      <c r="B289" s="9" t="s">
        <v>214</v>
      </c>
      <c r="C289" s="12">
        <v>170</v>
      </c>
      <c r="D289" s="12">
        <v>170</v>
      </c>
      <c r="E289" s="12">
        <v>170</v>
      </c>
      <c r="F289" s="12">
        <v>170</v>
      </c>
      <c r="G289" s="12">
        <v>170</v>
      </c>
      <c r="H289" s="12">
        <v>170</v>
      </c>
      <c r="I289" s="12">
        <v>170</v>
      </c>
      <c r="J289" s="12">
        <v>170</v>
      </c>
      <c r="K289" s="12">
        <v>170</v>
      </c>
      <c r="L289" s="12">
        <v>120</v>
      </c>
      <c r="M289" s="111">
        <f t="shared" si="33"/>
        <v>0.7058823529411765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</row>
    <row r="290" spans="1:46" ht="12.75">
      <c r="A290" s="16"/>
      <c r="B290" s="9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1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</row>
    <row r="291" spans="1:46" ht="15.75">
      <c r="A291" s="35" t="s">
        <v>215</v>
      </c>
      <c r="B291" s="14" t="s">
        <v>216</v>
      </c>
      <c r="C291" s="15">
        <f aca="true" t="shared" si="36" ref="C291:I291">SUM(C292:C294)</f>
        <v>18077</v>
      </c>
      <c r="D291" s="15">
        <f t="shared" si="36"/>
        <v>18077</v>
      </c>
      <c r="E291" s="15">
        <f t="shared" si="36"/>
        <v>18077</v>
      </c>
      <c r="F291" s="15">
        <f t="shared" si="36"/>
        <v>18077</v>
      </c>
      <c r="G291" s="15">
        <f t="shared" si="36"/>
        <v>18077</v>
      </c>
      <c r="H291" s="15">
        <f t="shared" si="36"/>
        <v>18077</v>
      </c>
      <c r="I291" s="15">
        <f t="shared" si="36"/>
        <v>18077</v>
      </c>
      <c r="J291" s="15">
        <f>SUM(J292:J294)</f>
        <v>18077</v>
      </c>
      <c r="K291" s="15">
        <f>SUM(K292:K294)</f>
        <v>18271</v>
      </c>
      <c r="L291" s="15">
        <f>SUM(L292:L294)</f>
        <v>20032</v>
      </c>
      <c r="M291" s="106">
        <f t="shared" si="33"/>
        <v>1.0963822450878442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</row>
    <row r="292" spans="1:46" ht="12.75">
      <c r="A292" s="36">
        <v>610000</v>
      </c>
      <c r="B292" s="9" t="s">
        <v>217</v>
      </c>
      <c r="C292" s="12">
        <v>12705</v>
      </c>
      <c r="D292" s="12">
        <v>12705</v>
      </c>
      <c r="E292" s="12">
        <v>12705</v>
      </c>
      <c r="F292" s="12">
        <v>12705</v>
      </c>
      <c r="G292" s="12">
        <v>12705</v>
      </c>
      <c r="H292" s="12">
        <v>12705</v>
      </c>
      <c r="I292" s="12">
        <v>12705</v>
      </c>
      <c r="J292" s="12">
        <v>12705</v>
      </c>
      <c r="K292" s="12">
        <v>12837</v>
      </c>
      <c r="L292" s="12">
        <v>14262</v>
      </c>
      <c r="M292" s="111">
        <f t="shared" si="33"/>
        <v>1.1110072446833372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</row>
    <row r="293" spans="1:46" ht="12.75">
      <c r="A293" s="36">
        <v>620000</v>
      </c>
      <c r="B293" s="9" t="s">
        <v>71</v>
      </c>
      <c r="C293" s="12">
        <v>4432</v>
      </c>
      <c r="D293" s="12">
        <v>4432</v>
      </c>
      <c r="E293" s="12">
        <v>4432</v>
      </c>
      <c r="F293" s="12">
        <v>4432</v>
      </c>
      <c r="G293" s="12">
        <v>4432</v>
      </c>
      <c r="H293" s="12">
        <v>4432</v>
      </c>
      <c r="I293" s="12">
        <v>4432</v>
      </c>
      <c r="J293" s="12">
        <v>4432</v>
      </c>
      <c r="K293" s="12">
        <v>4500</v>
      </c>
      <c r="L293" s="12">
        <v>4940</v>
      </c>
      <c r="M293" s="111">
        <f t="shared" si="33"/>
        <v>1.0977777777777777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</row>
    <row r="294" spans="1:46" ht="12.75">
      <c r="A294" s="36">
        <v>633000</v>
      </c>
      <c r="B294" s="9" t="s">
        <v>171</v>
      </c>
      <c r="C294" s="12">
        <v>940</v>
      </c>
      <c r="D294" s="12">
        <v>940</v>
      </c>
      <c r="E294" s="12">
        <v>940</v>
      </c>
      <c r="F294" s="12">
        <v>940</v>
      </c>
      <c r="G294" s="12">
        <v>940</v>
      </c>
      <c r="H294" s="12">
        <v>940</v>
      </c>
      <c r="I294" s="12">
        <v>940</v>
      </c>
      <c r="J294" s="12">
        <v>940</v>
      </c>
      <c r="K294" s="12">
        <v>934</v>
      </c>
      <c r="L294" s="12">
        <v>830</v>
      </c>
      <c r="M294" s="111">
        <f t="shared" si="33"/>
        <v>0.8886509635974305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</row>
    <row r="295" spans="1:46" ht="12.75">
      <c r="A295" s="17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1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</row>
    <row r="296" spans="1:46" ht="15.75">
      <c r="A296" s="13" t="s">
        <v>218</v>
      </c>
      <c r="B296" s="14" t="s">
        <v>219</v>
      </c>
      <c r="C296" s="15">
        <f aca="true" t="shared" si="37" ref="C296:I296">SUM(C297:C304)</f>
        <v>494013</v>
      </c>
      <c r="D296" s="15">
        <f t="shared" si="37"/>
        <v>494013</v>
      </c>
      <c r="E296" s="15">
        <f t="shared" si="37"/>
        <v>494013</v>
      </c>
      <c r="F296" s="15">
        <f t="shared" si="37"/>
        <v>494013</v>
      </c>
      <c r="G296" s="15">
        <f t="shared" si="37"/>
        <v>494013</v>
      </c>
      <c r="H296" s="15">
        <f t="shared" si="37"/>
        <v>498013</v>
      </c>
      <c r="I296" s="15">
        <f t="shared" si="37"/>
        <v>483013</v>
      </c>
      <c r="J296" s="15">
        <f>SUM(J297:J304)</f>
        <v>483013</v>
      </c>
      <c r="K296" s="15">
        <f>SUM(K297:K304)</f>
        <v>484117</v>
      </c>
      <c r="L296" s="15">
        <f>SUM(L297:L304)</f>
        <v>456873</v>
      </c>
      <c r="M296" s="106">
        <f t="shared" si="33"/>
        <v>0.9437243476267101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</row>
    <row r="297" spans="1:46" ht="12.75">
      <c r="A297" s="16">
        <v>610000</v>
      </c>
      <c r="B297" s="9" t="s">
        <v>70</v>
      </c>
      <c r="C297" s="12">
        <v>251300</v>
      </c>
      <c r="D297" s="12">
        <v>251300</v>
      </c>
      <c r="E297" s="12">
        <v>251300</v>
      </c>
      <c r="F297" s="12">
        <v>251300</v>
      </c>
      <c r="G297" s="12">
        <v>251300</v>
      </c>
      <c r="H297" s="12">
        <v>254100</v>
      </c>
      <c r="I297" s="12">
        <v>254100</v>
      </c>
      <c r="J297" s="12">
        <v>254100</v>
      </c>
      <c r="K297" s="12">
        <v>265000</v>
      </c>
      <c r="L297" s="12">
        <v>258408</v>
      </c>
      <c r="M297" s="111">
        <f t="shared" si="33"/>
        <v>0.9751245283018868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</row>
    <row r="298" spans="1:46" ht="12.75">
      <c r="A298" s="16">
        <v>620000</v>
      </c>
      <c r="B298" s="9" t="s">
        <v>71</v>
      </c>
      <c r="C298" s="12">
        <v>87928</v>
      </c>
      <c r="D298" s="12">
        <v>87928</v>
      </c>
      <c r="E298" s="12">
        <v>87928</v>
      </c>
      <c r="F298" s="12">
        <v>87928</v>
      </c>
      <c r="G298" s="12">
        <v>87928</v>
      </c>
      <c r="H298" s="12">
        <v>89128</v>
      </c>
      <c r="I298" s="12">
        <v>89128</v>
      </c>
      <c r="J298" s="12">
        <v>89128</v>
      </c>
      <c r="K298" s="12">
        <v>93228</v>
      </c>
      <c r="L298" s="12">
        <v>92002</v>
      </c>
      <c r="M298" s="111">
        <f t="shared" si="33"/>
        <v>0.9868494443729352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</row>
    <row r="299" spans="1:46" ht="12.75">
      <c r="A299" s="16">
        <v>630000</v>
      </c>
      <c r="B299" s="9" t="s">
        <v>171</v>
      </c>
      <c r="C299" s="12">
        <v>120000</v>
      </c>
      <c r="D299" s="12">
        <v>120000</v>
      </c>
      <c r="E299" s="12">
        <v>120000</v>
      </c>
      <c r="F299" s="12">
        <v>120000</v>
      </c>
      <c r="G299" s="12">
        <v>120000</v>
      </c>
      <c r="H299" s="12">
        <v>120000</v>
      </c>
      <c r="I299" s="12">
        <v>120000</v>
      </c>
      <c r="J299" s="12">
        <v>120000</v>
      </c>
      <c r="K299" s="12">
        <v>105000</v>
      </c>
      <c r="L299" s="12">
        <v>86285</v>
      </c>
      <c r="M299" s="111">
        <f t="shared" si="33"/>
        <v>0.8217619047619048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</row>
    <row r="300" spans="1:46" ht="12.75">
      <c r="A300" s="16">
        <v>635006</v>
      </c>
      <c r="B300" s="9" t="s">
        <v>220</v>
      </c>
      <c r="C300" s="12">
        <v>15000</v>
      </c>
      <c r="D300" s="12">
        <v>15000</v>
      </c>
      <c r="E300" s="12">
        <v>15000</v>
      </c>
      <c r="F300" s="12">
        <v>15000</v>
      </c>
      <c r="G300" s="12">
        <v>15000</v>
      </c>
      <c r="H300" s="12">
        <v>15000</v>
      </c>
      <c r="I300" s="12">
        <v>0</v>
      </c>
      <c r="J300" s="12">
        <v>0</v>
      </c>
      <c r="K300" s="12">
        <v>0</v>
      </c>
      <c r="L300" s="12">
        <v>0</v>
      </c>
      <c r="M300" s="111">
        <v>0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</row>
    <row r="301" spans="1:46" ht="12.75">
      <c r="A301" s="16">
        <v>630000</v>
      </c>
      <c r="B301" s="9" t="s">
        <v>336</v>
      </c>
      <c r="C301" s="12">
        <v>2500</v>
      </c>
      <c r="D301" s="12">
        <v>2500</v>
      </c>
      <c r="E301" s="12">
        <v>2500</v>
      </c>
      <c r="F301" s="12">
        <v>2500</v>
      </c>
      <c r="G301" s="12">
        <v>2500</v>
      </c>
      <c r="H301" s="12">
        <v>2500</v>
      </c>
      <c r="I301" s="12">
        <v>2500</v>
      </c>
      <c r="J301" s="12">
        <v>2500</v>
      </c>
      <c r="K301" s="12">
        <v>2500</v>
      </c>
      <c r="L301" s="12">
        <v>2690</v>
      </c>
      <c r="M301" s="111">
        <f t="shared" si="33"/>
        <v>1.076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</row>
    <row r="302" spans="1:46" ht="12.75">
      <c r="A302" s="16">
        <v>637005</v>
      </c>
      <c r="B302" s="9" t="s">
        <v>221</v>
      </c>
      <c r="C302" s="12">
        <v>2000</v>
      </c>
      <c r="D302" s="12">
        <v>2000</v>
      </c>
      <c r="E302" s="12">
        <v>2000</v>
      </c>
      <c r="F302" s="12">
        <v>2000</v>
      </c>
      <c r="G302" s="12">
        <v>2000</v>
      </c>
      <c r="H302" s="12">
        <v>2000</v>
      </c>
      <c r="I302" s="12">
        <v>2000</v>
      </c>
      <c r="J302" s="12">
        <v>2000</v>
      </c>
      <c r="K302" s="12">
        <v>2000</v>
      </c>
      <c r="L302" s="12">
        <v>1099</v>
      </c>
      <c r="M302" s="111">
        <f t="shared" si="33"/>
        <v>0.5495</v>
      </c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</row>
    <row r="303" spans="1:46" ht="12.75">
      <c r="A303" s="16"/>
      <c r="B303" s="9" t="s">
        <v>432</v>
      </c>
      <c r="C303" s="12"/>
      <c r="D303" s="12"/>
      <c r="E303" s="12"/>
      <c r="F303" s="12"/>
      <c r="G303" s="12"/>
      <c r="H303" s="12"/>
      <c r="I303" s="12"/>
      <c r="J303" s="12"/>
      <c r="K303" s="12">
        <v>390</v>
      </c>
      <c r="L303" s="12">
        <v>390</v>
      </c>
      <c r="M303" s="111">
        <f t="shared" si="33"/>
        <v>1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</row>
    <row r="304" spans="1:46" ht="12.75">
      <c r="A304" s="16"/>
      <c r="B304" s="9" t="s">
        <v>222</v>
      </c>
      <c r="C304" s="18">
        <v>15285</v>
      </c>
      <c r="D304" s="18">
        <v>15285</v>
      </c>
      <c r="E304" s="18">
        <v>15285</v>
      </c>
      <c r="F304" s="18">
        <v>15285</v>
      </c>
      <c r="G304" s="18">
        <v>15285</v>
      </c>
      <c r="H304" s="18">
        <v>15285</v>
      </c>
      <c r="I304" s="18">
        <v>15285</v>
      </c>
      <c r="J304" s="18">
        <v>15285</v>
      </c>
      <c r="K304" s="18">
        <v>15999</v>
      </c>
      <c r="L304" s="12">
        <v>15999</v>
      </c>
      <c r="M304" s="111">
        <f t="shared" si="33"/>
        <v>1</v>
      </c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</row>
    <row r="305" spans="1:46" ht="12.75">
      <c r="A305" s="16"/>
      <c r="B305" s="9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1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</row>
    <row r="306" spans="1:46" ht="15.75">
      <c r="A306" s="13" t="s">
        <v>223</v>
      </c>
      <c r="B306" s="14" t="s">
        <v>224</v>
      </c>
      <c r="C306" s="15">
        <f aca="true" t="shared" si="38" ref="C306:L306">SUM(C307:C333)</f>
        <v>1131150</v>
      </c>
      <c r="D306" s="15">
        <f t="shared" si="38"/>
        <v>1131150</v>
      </c>
      <c r="E306" s="15">
        <f t="shared" si="38"/>
        <v>1131150</v>
      </c>
      <c r="F306" s="15">
        <f t="shared" si="38"/>
        <v>1131150</v>
      </c>
      <c r="G306" s="15">
        <f t="shared" si="38"/>
        <v>1131150</v>
      </c>
      <c r="H306" s="15">
        <f t="shared" si="38"/>
        <v>1131150</v>
      </c>
      <c r="I306" s="15">
        <f t="shared" si="38"/>
        <v>1131150</v>
      </c>
      <c r="J306" s="15">
        <f t="shared" si="38"/>
        <v>1131150</v>
      </c>
      <c r="K306" s="15">
        <f t="shared" si="38"/>
        <v>1163136</v>
      </c>
      <c r="L306" s="15">
        <f t="shared" si="38"/>
        <v>1153950</v>
      </c>
      <c r="M306" s="106">
        <f t="shared" si="33"/>
        <v>0.9921023852756685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</row>
    <row r="307" spans="1:46" ht="12.75">
      <c r="A307" s="16">
        <v>600000</v>
      </c>
      <c r="B307" s="10" t="s">
        <v>225</v>
      </c>
      <c r="C307" s="12">
        <v>460000</v>
      </c>
      <c r="D307" s="12">
        <v>460000</v>
      </c>
      <c r="E307" s="12">
        <v>460000</v>
      </c>
      <c r="F307" s="12">
        <v>460000</v>
      </c>
      <c r="G307" s="12">
        <v>460000</v>
      </c>
      <c r="H307" s="12">
        <v>460000</v>
      </c>
      <c r="I307" s="12">
        <v>460000</v>
      </c>
      <c r="J307" s="12">
        <v>460000</v>
      </c>
      <c r="K307" s="12">
        <v>451839</v>
      </c>
      <c r="L307" s="12">
        <v>451187</v>
      </c>
      <c r="M307" s="111">
        <f t="shared" si="33"/>
        <v>0.9985570081378544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</row>
    <row r="308" spans="1:46" ht="12.75">
      <c r="A308" s="16"/>
      <c r="B308" s="9" t="s">
        <v>226</v>
      </c>
      <c r="C308" s="12">
        <v>1200</v>
      </c>
      <c r="D308" s="12">
        <v>1200</v>
      </c>
      <c r="E308" s="12">
        <v>1200</v>
      </c>
      <c r="F308" s="12">
        <v>1200</v>
      </c>
      <c r="G308" s="12">
        <v>1200</v>
      </c>
      <c r="H308" s="12">
        <v>1200</v>
      </c>
      <c r="I308" s="12">
        <v>1200</v>
      </c>
      <c r="J308" s="12">
        <v>1200</v>
      </c>
      <c r="K308" s="12">
        <v>1036</v>
      </c>
      <c r="L308" s="12">
        <v>1036</v>
      </c>
      <c r="M308" s="111">
        <f t="shared" si="33"/>
        <v>1</v>
      </c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</row>
    <row r="309" spans="1:46" ht="12.75">
      <c r="A309" s="16"/>
      <c r="B309" s="9" t="s">
        <v>227</v>
      </c>
      <c r="C309" s="18">
        <v>410</v>
      </c>
      <c r="D309" s="18">
        <v>410</v>
      </c>
      <c r="E309" s="18">
        <v>410</v>
      </c>
      <c r="F309" s="18">
        <v>410</v>
      </c>
      <c r="G309" s="18">
        <v>410</v>
      </c>
      <c r="H309" s="18">
        <v>410</v>
      </c>
      <c r="I309" s="18">
        <v>410</v>
      </c>
      <c r="J309" s="18">
        <v>410</v>
      </c>
      <c r="K309" s="18">
        <v>448</v>
      </c>
      <c r="L309" s="12">
        <v>448</v>
      </c>
      <c r="M309" s="111">
        <f t="shared" si="33"/>
        <v>1</v>
      </c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</row>
    <row r="310" spans="1:46" ht="12.75">
      <c r="A310" s="16"/>
      <c r="B310" s="9" t="s">
        <v>228</v>
      </c>
      <c r="C310" s="18">
        <v>6200</v>
      </c>
      <c r="D310" s="18">
        <v>6200</v>
      </c>
      <c r="E310" s="18">
        <v>6200</v>
      </c>
      <c r="F310" s="18">
        <v>6200</v>
      </c>
      <c r="G310" s="18">
        <v>6200</v>
      </c>
      <c r="H310" s="18">
        <v>6200</v>
      </c>
      <c r="I310" s="18">
        <v>6200</v>
      </c>
      <c r="J310" s="18">
        <v>6200</v>
      </c>
      <c r="K310" s="18">
        <v>6432</v>
      </c>
      <c r="L310" s="12">
        <v>6432</v>
      </c>
      <c r="M310" s="111">
        <f t="shared" si="33"/>
        <v>1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</row>
    <row r="311" spans="1:46" ht="12.75">
      <c r="A311" s="16"/>
      <c r="B311" s="9" t="s">
        <v>229</v>
      </c>
      <c r="C311" s="18">
        <v>9500</v>
      </c>
      <c r="D311" s="18">
        <v>9500</v>
      </c>
      <c r="E311" s="18">
        <v>9500</v>
      </c>
      <c r="F311" s="18">
        <v>9500</v>
      </c>
      <c r="G311" s="18">
        <v>9500</v>
      </c>
      <c r="H311" s="18">
        <v>9500</v>
      </c>
      <c r="I311" s="18">
        <v>9500</v>
      </c>
      <c r="J311" s="18">
        <v>9500</v>
      </c>
      <c r="K311" s="18">
        <v>9535</v>
      </c>
      <c r="L311" s="12">
        <v>9535</v>
      </c>
      <c r="M311" s="111">
        <f t="shared" si="33"/>
        <v>1</v>
      </c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</row>
    <row r="312" spans="1:46" ht="12.75">
      <c r="A312" s="16"/>
      <c r="B312" s="9" t="s">
        <v>230</v>
      </c>
      <c r="C312" s="12">
        <v>14364</v>
      </c>
      <c r="D312" s="12">
        <v>14364</v>
      </c>
      <c r="E312" s="12">
        <v>14364</v>
      </c>
      <c r="F312" s="12">
        <v>14364</v>
      </c>
      <c r="G312" s="12">
        <v>14364</v>
      </c>
      <c r="H312" s="12">
        <v>14364</v>
      </c>
      <c r="I312" s="12">
        <v>14364</v>
      </c>
      <c r="J312" s="12">
        <v>14364</v>
      </c>
      <c r="K312" s="12">
        <v>14364</v>
      </c>
      <c r="L312" s="12">
        <v>14364</v>
      </c>
      <c r="M312" s="111">
        <f t="shared" si="33"/>
        <v>1</v>
      </c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</row>
    <row r="313" spans="1:46" ht="12.75">
      <c r="A313" s="16"/>
      <c r="B313" s="9" t="s">
        <v>231</v>
      </c>
      <c r="C313" s="12">
        <v>87666</v>
      </c>
      <c r="D313" s="12">
        <v>87666</v>
      </c>
      <c r="E313" s="12">
        <v>87666</v>
      </c>
      <c r="F313" s="12">
        <v>87666</v>
      </c>
      <c r="G313" s="12">
        <v>87666</v>
      </c>
      <c r="H313" s="12">
        <v>87666</v>
      </c>
      <c r="I313" s="12">
        <v>87666</v>
      </c>
      <c r="J313" s="12">
        <v>87666</v>
      </c>
      <c r="K313" s="12">
        <v>87666</v>
      </c>
      <c r="L313" s="12">
        <v>87666</v>
      </c>
      <c r="M313" s="111">
        <f t="shared" si="33"/>
        <v>1</v>
      </c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</row>
    <row r="314" spans="1:46" ht="12.75">
      <c r="A314" s="16"/>
      <c r="B314" s="9" t="s">
        <v>232</v>
      </c>
      <c r="C314" s="12">
        <v>3268</v>
      </c>
      <c r="D314" s="12">
        <v>3268</v>
      </c>
      <c r="E314" s="12">
        <v>3268</v>
      </c>
      <c r="F314" s="12">
        <v>3268</v>
      </c>
      <c r="G314" s="12">
        <v>3268</v>
      </c>
      <c r="H314" s="12">
        <v>3268</v>
      </c>
      <c r="I314" s="12">
        <v>3268</v>
      </c>
      <c r="J314" s="12">
        <v>3268</v>
      </c>
      <c r="K314" s="12">
        <v>3268</v>
      </c>
      <c r="L314" s="12"/>
      <c r="M314" s="111">
        <f t="shared" si="33"/>
        <v>0</v>
      </c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</row>
    <row r="315" spans="1:46" ht="12.75">
      <c r="A315" s="16"/>
      <c r="B315" s="9" t="s">
        <v>233</v>
      </c>
      <c r="C315" s="12">
        <v>333</v>
      </c>
      <c r="D315" s="12">
        <v>333</v>
      </c>
      <c r="E315" s="12">
        <v>333</v>
      </c>
      <c r="F315" s="12">
        <v>333</v>
      </c>
      <c r="G315" s="12">
        <v>333</v>
      </c>
      <c r="H315" s="12">
        <v>333</v>
      </c>
      <c r="I315" s="12">
        <v>333</v>
      </c>
      <c r="J315" s="12">
        <v>333</v>
      </c>
      <c r="K315" s="12">
        <v>333</v>
      </c>
      <c r="L315" s="12">
        <v>333</v>
      </c>
      <c r="M315" s="111">
        <f t="shared" si="33"/>
        <v>1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</row>
    <row r="316" spans="1:46" ht="12.75">
      <c r="A316" s="16"/>
      <c r="B316" s="9" t="s">
        <v>434</v>
      </c>
      <c r="C316" s="12"/>
      <c r="D316" s="12"/>
      <c r="E316" s="12"/>
      <c r="F316" s="12"/>
      <c r="G316" s="12"/>
      <c r="H316" s="12"/>
      <c r="I316" s="12"/>
      <c r="J316" s="12"/>
      <c r="K316" s="12">
        <v>6000</v>
      </c>
      <c r="L316" s="12">
        <v>6000</v>
      </c>
      <c r="M316" s="111">
        <f t="shared" si="33"/>
        <v>1</v>
      </c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</row>
    <row r="317" spans="1:46" ht="12.75">
      <c r="A317" s="16"/>
      <c r="B317" s="9" t="s">
        <v>234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11">
        <v>0</v>
      </c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</row>
    <row r="318" spans="1:46" ht="12.75">
      <c r="A318" s="16"/>
      <c r="B318" s="9" t="s">
        <v>433</v>
      </c>
      <c r="C318" s="12">
        <v>1500</v>
      </c>
      <c r="D318" s="12">
        <v>1500</v>
      </c>
      <c r="E318" s="12">
        <v>1500</v>
      </c>
      <c r="F318" s="12">
        <v>1500</v>
      </c>
      <c r="G318" s="12">
        <v>1500</v>
      </c>
      <c r="H318" s="12">
        <v>1500</v>
      </c>
      <c r="I318" s="12">
        <v>1500</v>
      </c>
      <c r="J318" s="12">
        <v>1500</v>
      </c>
      <c r="K318" s="12">
        <v>1500</v>
      </c>
      <c r="L318" s="12">
        <v>1345</v>
      </c>
      <c r="M318" s="111">
        <f t="shared" si="33"/>
        <v>0.8966666666666666</v>
      </c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</row>
    <row r="319" spans="1:46" ht="12.75">
      <c r="A319" s="16" t="s">
        <v>410</v>
      </c>
      <c r="B319" s="9" t="s">
        <v>435</v>
      </c>
      <c r="C319" s="12"/>
      <c r="D319" s="12"/>
      <c r="E319" s="12"/>
      <c r="F319" s="12"/>
      <c r="G319" s="12"/>
      <c r="H319" s="12"/>
      <c r="I319" s="12"/>
      <c r="J319" s="12"/>
      <c r="K319" s="12">
        <v>3133</v>
      </c>
      <c r="L319" s="12">
        <v>3133</v>
      </c>
      <c r="M319" s="111">
        <f t="shared" si="33"/>
        <v>1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</row>
    <row r="320" spans="1:46" ht="12.75">
      <c r="A320" s="16">
        <v>637005</v>
      </c>
      <c r="B320" s="9" t="s">
        <v>436</v>
      </c>
      <c r="C320" s="12">
        <v>1000</v>
      </c>
      <c r="D320" s="12">
        <v>1000</v>
      </c>
      <c r="E320" s="12">
        <v>1000</v>
      </c>
      <c r="F320" s="12">
        <v>1000</v>
      </c>
      <c r="G320" s="12">
        <v>1000</v>
      </c>
      <c r="H320" s="12">
        <v>1000</v>
      </c>
      <c r="I320" s="12">
        <v>1000</v>
      </c>
      <c r="J320" s="12">
        <v>1000</v>
      </c>
      <c r="K320" s="12">
        <v>1000</v>
      </c>
      <c r="L320" s="12">
        <v>0</v>
      </c>
      <c r="M320" s="111">
        <f t="shared" si="33"/>
        <v>0</v>
      </c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</row>
    <row r="321" spans="1:46" ht="12.75">
      <c r="A321" s="16">
        <v>600000</v>
      </c>
      <c r="B321" s="10" t="s">
        <v>235</v>
      </c>
      <c r="C321" s="12">
        <v>460000</v>
      </c>
      <c r="D321" s="12">
        <v>460000</v>
      </c>
      <c r="E321" s="12">
        <v>460000</v>
      </c>
      <c r="F321" s="12">
        <v>460000</v>
      </c>
      <c r="G321" s="12">
        <v>460000</v>
      </c>
      <c r="H321" s="12">
        <v>460000</v>
      </c>
      <c r="I321" s="12">
        <v>460000</v>
      </c>
      <c r="J321" s="12">
        <v>460000</v>
      </c>
      <c r="K321" s="12">
        <v>486943</v>
      </c>
      <c r="L321" s="12">
        <v>485987</v>
      </c>
      <c r="M321" s="111">
        <f t="shared" si="33"/>
        <v>0.9980367311985181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</row>
    <row r="322" spans="1:46" ht="12.75">
      <c r="A322" s="16"/>
      <c r="B322" s="9" t="s">
        <v>236</v>
      </c>
      <c r="C322" s="18">
        <v>1200</v>
      </c>
      <c r="D322" s="18">
        <v>1200</v>
      </c>
      <c r="E322" s="18">
        <v>1200</v>
      </c>
      <c r="F322" s="18">
        <v>1200</v>
      </c>
      <c r="G322" s="18">
        <v>1200</v>
      </c>
      <c r="H322" s="18">
        <v>1200</v>
      </c>
      <c r="I322" s="18">
        <v>1200</v>
      </c>
      <c r="J322" s="18">
        <v>1200</v>
      </c>
      <c r="K322" s="18">
        <v>900</v>
      </c>
      <c r="L322" s="12">
        <v>900</v>
      </c>
      <c r="M322" s="111">
        <f t="shared" si="33"/>
        <v>1</v>
      </c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</row>
    <row r="323" spans="1:46" ht="12.75">
      <c r="A323" s="16"/>
      <c r="B323" s="9" t="s">
        <v>237</v>
      </c>
      <c r="C323" s="18">
        <v>380</v>
      </c>
      <c r="D323" s="18">
        <v>380</v>
      </c>
      <c r="E323" s="18">
        <v>380</v>
      </c>
      <c r="F323" s="18">
        <v>380</v>
      </c>
      <c r="G323" s="18">
        <v>380</v>
      </c>
      <c r="H323" s="18">
        <v>380</v>
      </c>
      <c r="I323" s="18">
        <v>380</v>
      </c>
      <c r="J323" s="18">
        <v>380</v>
      </c>
      <c r="K323" s="18">
        <v>382</v>
      </c>
      <c r="L323" s="12">
        <v>382</v>
      </c>
      <c r="M323" s="111">
        <f t="shared" si="33"/>
        <v>1</v>
      </c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</row>
    <row r="324" spans="1:46" ht="12.75">
      <c r="A324" s="16"/>
      <c r="B324" s="9" t="s">
        <v>437</v>
      </c>
      <c r="C324" s="18">
        <v>300</v>
      </c>
      <c r="D324" s="18">
        <v>300</v>
      </c>
      <c r="E324" s="18">
        <v>300</v>
      </c>
      <c r="F324" s="18">
        <v>300</v>
      </c>
      <c r="G324" s="18">
        <v>300</v>
      </c>
      <c r="H324" s="18">
        <v>300</v>
      </c>
      <c r="I324" s="18">
        <v>300</v>
      </c>
      <c r="J324" s="18">
        <v>300</v>
      </c>
      <c r="K324" s="18">
        <v>317</v>
      </c>
      <c r="L324" s="12">
        <v>317</v>
      </c>
      <c r="M324" s="111">
        <f t="shared" si="33"/>
        <v>1</v>
      </c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</row>
    <row r="325" spans="1:46" ht="12.75">
      <c r="A325" s="16"/>
      <c r="B325" s="9" t="s">
        <v>438</v>
      </c>
      <c r="C325" s="18">
        <v>9000</v>
      </c>
      <c r="D325" s="18">
        <v>9000</v>
      </c>
      <c r="E325" s="18">
        <v>9000</v>
      </c>
      <c r="F325" s="18">
        <v>9000</v>
      </c>
      <c r="G325" s="18">
        <v>9000</v>
      </c>
      <c r="H325" s="18">
        <v>9000</v>
      </c>
      <c r="I325" s="18">
        <v>9000</v>
      </c>
      <c r="J325" s="18">
        <v>9000</v>
      </c>
      <c r="K325" s="18">
        <v>8944</v>
      </c>
      <c r="L325" s="12">
        <v>8944</v>
      </c>
      <c r="M325" s="111">
        <f t="shared" si="33"/>
        <v>1</v>
      </c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</row>
    <row r="326" spans="1:46" ht="12.75">
      <c r="A326" s="16"/>
      <c r="B326" s="9" t="s">
        <v>439</v>
      </c>
      <c r="C326" s="12">
        <v>12654</v>
      </c>
      <c r="D326" s="12">
        <v>12654</v>
      </c>
      <c r="E326" s="12">
        <v>12654</v>
      </c>
      <c r="F326" s="12">
        <v>12654</v>
      </c>
      <c r="G326" s="12">
        <v>12654</v>
      </c>
      <c r="H326" s="12">
        <v>12654</v>
      </c>
      <c r="I326" s="12">
        <v>12654</v>
      </c>
      <c r="J326" s="12">
        <v>12654</v>
      </c>
      <c r="K326" s="12">
        <v>12654</v>
      </c>
      <c r="L326" s="12">
        <v>12654</v>
      </c>
      <c r="M326" s="111">
        <f t="shared" si="33"/>
        <v>1</v>
      </c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</row>
    <row r="327" spans="1:46" ht="12.75">
      <c r="A327" s="16"/>
      <c r="B327" s="9" t="s">
        <v>440</v>
      </c>
      <c r="C327" s="12">
        <v>57342</v>
      </c>
      <c r="D327" s="12">
        <v>57342</v>
      </c>
      <c r="E327" s="12">
        <v>57342</v>
      </c>
      <c r="F327" s="12">
        <v>57342</v>
      </c>
      <c r="G327" s="12">
        <v>57342</v>
      </c>
      <c r="H327" s="12">
        <v>57342</v>
      </c>
      <c r="I327" s="12">
        <v>57342</v>
      </c>
      <c r="J327" s="12">
        <v>57342</v>
      </c>
      <c r="K327" s="12">
        <v>57342</v>
      </c>
      <c r="L327" s="12">
        <v>57342</v>
      </c>
      <c r="M327" s="111">
        <f t="shared" si="33"/>
        <v>1</v>
      </c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</row>
    <row r="328" spans="1:46" ht="12.75">
      <c r="A328" s="16"/>
      <c r="B328" s="9" t="s">
        <v>239</v>
      </c>
      <c r="C328" s="12">
        <v>2000</v>
      </c>
      <c r="D328" s="12">
        <v>2000</v>
      </c>
      <c r="E328" s="12">
        <v>2000</v>
      </c>
      <c r="F328" s="12">
        <v>2000</v>
      </c>
      <c r="G328" s="12">
        <v>2000</v>
      </c>
      <c r="H328" s="12">
        <v>2000</v>
      </c>
      <c r="I328" s="12">
        <v>2000</v>
      </c>
      <c r="J328" s="12">
        <v>2000</v>
      </c>
      <c r="K328" s="12">
        <v>2000</v>
      </c>
      <c r="L328" s="12"/>
      <c r="M328" s="111">
        <f t="shared" si="33"/>
        <v>0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</row>
    <row r="329" spans="1:46" ht="12.75">
      <c r="A329" s="16"/>
      <c r="B329" s="9" t="s">
        <v>240</v>
      </c>
      <c r="C329" s="12">
        <v>333</v>
      </c>
      <c r="D329" s="12">
        <v>333</v>
      </c>
      <c r="E329" s="12">
        <v>333</v>
      </c>
      <c r="F329" s="12">
        <v>333</v>
      </c>
      <c r="G329" s="12">
        <v>333</v>
      </c>
      <c r="H329" s="12">
        <v>333</v>
      </c>
      <c r="I329" s="12">
        <v>333</v>
      </c>
      <c r="J329" s="12">
        <v>333</v>
      </c>
      <c r="K329" s="12">
        <v>333</v>
      </c>
      <c r="L329" s="12">
        <v>333</v>
      </c>
      <c r="M329" s="111">
        <f t="shared" si="33"/>
        <v>1</v>
      </c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</row>
    <row r="330" spans="1:46" ht="12.75">
      <c r="A330" s="16" t="s">
        <v>410</v>
      </c>
      <c r="B330" s="9" t="s">
        <v>435</v>
      </c>
      <c r="C330" s="12"/>
      <c r="D330" s="12"/>
      <c r="E330" s="12"/>
      <c r="F330" s="12"/>
      <c r="G330" s="12"/>
      <c r="H330" s="12"/>
      <c r="I330" s="12"/>
      <c r="J330" s="12"/>
      <c r="K330" s="12">
        <v>4030</v>
      </c>
      <c r="L330" s="12">
        <v>4030</v>
      </c>
      <c r="M330" s="111">
        <f t="shared" si="33"/>
        <v>1</v>
      </c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</row>
    <row r="331" spans="1:46" ht="12.75">
      <c r="A331" s="16"/>
      <c r="B331" s="9" t="s">
        <v>433</v>
      </c>
      <c r="C331" s="12">
        <v>1500</v>
      </c>
      <c r="D331" s="12">
        <v>1500</v>
      </c>
      <c r="E331" s="12">
        <v>1500</v>
      </c>
      <c r="F331" s="12">
        <v>1500</v>
      </c>
      <c r="G331" s="12">
        <v>1500</v>
      </c>
      <c r="H331" s="12">
        <v>1500</v>
      </c>
      <c r="I331" s="12">
        <v>1500</v>
      </c>
      <c r="J331" s="12">
        <v>1500</v>
      </c>
      <c r="K331" s="12">
        <v>1500</v>
      </c>
      <c r="L331" s="12">
        <v>1345</v>
      </c>
      <c r="M331" s="111">
        <f t="shared" si="33"/>
        <v>0.8966666666666666</v>
      </c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</row>
    <row r="332" spans="1:46" ht="12.75">
      <c r="A332" s="16">
        <v>637037</v>
      </c>
      <c r="B332" s="9" t="s">
        <v>444</v>
      </c>
      <c r="C332" s="12"/>
      <c r="D332" s="12"/>
      <c r="E332" s="12"/>
      <c r="F332" s="12"/>
      <c r="G332" s="12"/>
      <c r="H332" s="12"/>
      <c r="I332" s="12"/>
      <c r="J332" s="12"/>
      <c r="K332" s="12">
        <v>237</v>
      </c>
      <c r="L332" s="12">
        <v>237</v>
      </c>
      <c r="M332" s="111">
        <f t="shared" si="33"/>
        <v>1</v>
      </c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</row>
    <row r="333" spans="1:46" ht="12.75">
      <c r="A333" s="16">
        <v>637005</v>
      </c>
      <c r="B333" s="9" t="s">
        <v>441</v>
      </c>
      <c r="C333" s="12">
        <v>1000</v>
      </c>
      <c r="D333" s="12">
        <v>1000</v>
      </c>
      <c r="E333" s="12">
        <v>1000</v>
      </c>
      <c r="F333" s="12">
        <v>1000</v>
      </c>
      <c r="G333" s="12">
        <v>1000</v>
      </c>
      <c r="H333" s="12">
        <v>1000</v>
      </c>
      <c r="I333" s="12">
        <v>1000</v>
      </c>
      <c r="J333" s="12">
        <v>1000</v>
      </c>
      <c r="K333" s="12">
        <v>1000</v>
      </c>
      <c r="L333" s="12">
        <v>0</v>
      </c>
      <c r="M333" s="111">
        <f t="shared" si="33"/>
        <v>0</v>
      </c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</row>
    <row r="334" spans="1:46" ht="12.75">
      <c r="A334" s="17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1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</row>
    <row r="335" spans="1:46" ht="12.75">
      <c r="A335" s="17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1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</row>
    <row r="336" spans="1:46" ht="15.75">
      <c r="A336" s="37" t="s">
        <v>359</v>
      </c>
      <c r="B336" s="38" t="s">
        <v>360</v>
      </c>
      <c r="C336" s="38">
        <f aca="true" t="shared" si="39" ref="C336:I336">SUM(C337:C338)</f>
        <v>0</v>
      </c>
      <c r="D336" s="38">
        <f t="shared" si="39"/>
        <v>250</v>
      </c>
      <c r="E336" s="38">
        <f t="shared" si="39"/>
        <v>250</v>
      </c>
      <c r="F336" s="38">
        <f t="shared" si="39"/>
        <v>250</v>
      </c>
      <c r="G336" s="38">
        <f t="shared" si="39"/>
        <v>250</v>
      </c>
      <c r="H336" s="38">
        <f t="shared" si="39"/>
        <v>250</v>
      </c>
      <c r="I336" s="38">
        <f t="shared" si="39"/>
        <v>250</v>
      </c>
      <c r="J336" s="38">
        <f>SUM(J337:J338)</f>
        <v>250</v>
      </c>
      <c r="K336" s="38">
        <f>SUM(K337:K338)</f>
        <v>250</v>
      </c>
      <c r="L336" s="38">
        <f>SUM(L337:L338)</f>
        <v>250</v>
      </c>
      <c r="M336" s="106">
        <f t="shared" si="33"/>
        <v>1</v>
      </c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</row>
    <row r="337" spans="1:46" ht="12.75">
      <c r="A337" s="17">
        <v>642004</v>
      </c>
      <c r="B337" s="11" t="s">
        <v>361</v>
      </c>
      <c r="C337" s="12">
        <v>0</v>
      </c>
      <c r="D337" s="12">
        <v>137</v>
      </c>
      <c r="E337" s="12">
        <v>137</v>
      </c>
      <c r="F337" s="12">
        <v>137</v>
      </c>
      <c r="G337" s="12">
        <v>137</v>
      </c>
      <c r="H337" s="12">
        <v>137</v>
      </c>
      <c r="I337" s="12">
        <v>137</v>
      </c>
      <c r="J337" s="12">
        <v>137</v>
      </c>
      <c r="K337" s="12">
        <v>137</v>
      </c>
      <c r="L337" s="12">
        <v>137</v>
      </c>
      <c r="M337" s="111">
        <f t="shared" si="33"/>
        <v>1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</row>
    <row r="338" spans="1:46" ht="12.75">
      <c r="A338" s="17">
        <v>642004</v>
      </c>
      <c r="B338" s="11" t="s">
        <v>362</v>
      </c>
      <c r="C338" s="12">
        <v>0</v>
      </c>
      <c r="D338" s="12">
        <v>113</v>
      </c>
      <c r="E338" s="12">
        <v>113</v>
      </c>
      <c r="F338" s="12">
        <v>113</v>
      </c>
      <c r="G338" s="12">
        <v>113</v>
      </c>
      <c r="H338" s="12">
        <v>113</v>
      </c>
      <c r="I338" s="12">
        <v>113</v>
      </c>
      <c r="J338" s="12">
        <v>113</v>
      </c>
      <c r="K338" s="12">
        <v>113</v>
      </c>
      <c r="L338" s="12">
        <v>113</v>
      </c>
      <c r="M338" s="111">
        <f aca="true" t="shared" si="40" ref="M338:M401">L338/K338</f>
        <v>1</v>
      </c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</row>
    <row r="339" spans="1:46" ht="12.75">
      <c r="A339" s="17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1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</row>
    <row r="340" spans="1:46" ht="12.75">
      <c r="A340" s="17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1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</row>
    <row r="341" spans="1:46" ht="15.75">
      <c r="A341" s="39" t="s">
        <v>241</v>
      </c>
      <c r="B341" s="24" t="s">
        <v>242</v>
      </c>
      <c r="C341" s="15">
        <f aca="true" t="shared" si="41" ref="C341:I341">SUM(C342:C344)</f>
        <v>747141</v>
      </c>
      <c r="D341" s="15">
        <f t="shared" si="41"/>
        <v>747141</v>
      </c>
      <c r="E341" s="15">
        <f t="shared" si="41"/>
        <v>747141</v>
      </c>
      <c r="F341" s="15">
        <f t="shared" si="41"/>
        <v>747141</v>
      </c>
      <c r="G341" s="15">
        <f t="shared" si="41"/>
        <v>747141</v>
      </c>
      <c r="H341" s="15">
        <f t="shared" si="41"/>
        <v>747141</v>
      </c>
      <c r="I341" s="15">
        <f t="shared" si="41"/>
        <v>747141</v>
      </c>
      <c r="J341" s="15">
        <f>SUM(J342:J344)</f>
        <v>747141</v>
      </c>
      <c r="K341" s="15">
        <f>SUM(K342:K344)</f>
        <v>747141</v>
      </c>
      <c r="L341" s="15">
        <f>SUM(L342:L344)</f>
        <v>747141</v>
      </c>
      <c r="M341" s="106">
        <f t="shared" si="40"/>
        <v>1</v>
      </c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</row>
    <row r="342" spans="1:46" ht="12.75">
      <c r="A342" s="16">
        <v>600000</v>
      </c>
      <c r="B342" s="9" t="s">
        <v>243</v>
      </c>
      <c r="C342" s="12">
        <v>412803</v>
      </c>
      <c r="D342" s="12">
        <v>412803</v>
      </c>
      <c r="E342" s="12">
        <v>412803</v>
      </c>
      <c r="F342" s="12">
        <v>412803</v>
      </c>
      <c r="G342" s="12">
        <v>412803</v>
      </c>
      <c r="H342" s="12">
        <v>412803</v>
      </c>
      <c r="I342" s="12">
        <v>412803</v>
      </c>
      <c r="J342" s="12">
        <v>412803</v>
      </c>
      <c r="K342" s="12">
        <v>412803</v>
      </c>
      <c r="L342" s="12">
        <v>412803</v>
      </c>
      <c r="M342" s="111">
        <f t="shared" si="40"/>
        <v>1</v>
      </c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</row>
    <row r="343" spans="1:46" ht="12.75">
      <c r="A343" s="16">
        <v>642005</v>
      </c>
      <c r="B343" s="9" t="s">
        <v>244</v>
      </c>
      <c r="C343" s="12">
        <v>252297</v>
      </c>
      <c r="D343" s="12">
        <v>252297</v>
      </c>
      <c r="E343" s="12">
        <v>252297</v>
      </c>
      <c r="F343" s="12">
        <v>252297</v>
      </c>
      <c r="G343" s="12">
        <v>252297</v>
      </c>
      <c r="H343" s="12">
        <v>252297</v>
      </c>
      <c r="I343" s="12">
        <v>252297</v>
      </c>
      <c r="J343" s="12">
        <v>252297</v>
      </c>
      <c r="K343" s="12">
        <v>252297</v>
      </c>
      <c r="L343" s="12">
        <v>252297</v>
      </c>
      <c r="M343" s="111">
        <f t="shared" si="40"/>
        <v>1</v>
      </c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</row>
    <row r="344" spans="1:46" ht="12.75">
      <c r="A344" s="16">
        <v>642005</v>
      </c>
      <c r="B344" s="9" t="s">
        <v>245</v>
      </c>
      <c r="C344" s="12">
        <v>82041</v>
      </c>
      <c r="D344" s="12">
        <v>82041</v>
      </c>
      <c r="E344" s="12">
        <v>82041</v>
      </c>
      <c r="F344" s="12">
        <v>82041</v>
      </c>
      <c r="G344" s="12">
        <v>82041</v>
      </c>
      <c r="H344" s="12">
        <v>82041</v>
      </c>
      <c r="I344" s="12">
        <v>82041</v>
      </c>
      <c r="J344" s="12">
        <v>82041</v>
      </c>
      <c r="K344" s="12">
        <v>82041</v>
      </c>
      <c r="L344" s="12">
        <v>82041</v>
      </c>
      <c r="M344" s="111">
        <f t="shared" si="40"/>
        <v>1</v>
      </c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</row>
    <row r="345" spans="1:46" ht="12.75">
      <c r="A345" s="16"/>
      <c r="B345" s="9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1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</row>
    <row r="346" spans="1:46" ht="15.75">
      <c r="A346" s="26" t="s">
        <v>241</v>
      </c>
      <c r="B346" s="24" t="s">
        <v>246</v>
      </c>
      <c r="C346" s="29">
        <f aca="true" t="shared" si="42" ref="C346:I346">SUM(C347:C348)</f>
        <v>16805</v>
      </c>
      <c r="D346" s="29">
        <f t="shared" si="42"/>
        <v>16555</v>
      </c>
      <c r="E346" s="29">
        <f t="shared" si="42"/>
        <v>16555</v>
      </c>
      <c r="F346" s="29">
        <f t="shared" si="42"/>
        <v>16555</v>
      </c>
      <c r="G346" s="29">
        <f t="shared" si="42"/>
        <v>16555</v>
      </c>
      <c r="H346" s="29">
        <f t="shared" si="42"/>
        <v>16555</v>
      </c>
      <c r="I346" s="29">
        <f t="shared" si="42"/>
        <v>16555</v>
      </c>
      <c r="J346" s="29">
        <f>SUM(J347:J348)</f>
        <v>16555</v>
      </c>
      <c r="K346" s="29">
        <f>SUM(K347:K348)</f>
        <v>16555</v>
      </c>
      <c r="L346" s="29">
        <f>SUM(L347:L348)</f>
        <v>16555</v>
      </c>
      <c r="M346" s="106">
        <f t="shared" si="40"/>
        <v>1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</row>
    <row r="347" spans="1:46" ht="12.75">
      <c r="A347" s="16">
        <v>647011</v>
      </c>
      <c r="B347" s="9" t="s">
        <v>247</v>
      </c>
      <c r="C347" s="18">
        <v>250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2">
        <v>0</v>
      </c>
      <c r="M347" s="111">
        <v>0</v>
      </c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</row>
    <row r="348" spans="1:46" ht="12.75">
      <c r="A348" s="21">
        <v>642004</v>
      </c>
      <c r="B348" s="22" t="s">
        <v>248</v>
      </c>
      <c r="C348" s="22">
        <v>16555</v>
      </c>
      <c r="D348" s="22">
        <v>16555</v>
      </c>
      <c r="E348" s="22">
        <v>16555</v>
      </c>
      <c r="F348" s="22">
        <v>16555</v>
      </c>
      <c r="G348" s="22">
        <v>16555</v>
      </c>
      <c r="H348" s="22">
        <v>16555</v>
      </c>
      <c r="I348" s="22">
        <v>16555</v>
      </c>
      <c r="J348" s="22">
        <v>16555</v>
      </c>
      <c r="K348" s="22">
        <v>16555</v>
      </c>
      <c r="L348" s="12">
        <v>16555</v>
      </c>
      <c r="M348" s="111">
        <f t="shared" si="40"/>
        <v>1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</row>
    <row r="349" spans="1:46" ht="12.75">
      <c r="A349" s="21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12"/>
      <c r="M349" s="11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</row>
    <row r="350" spans="1:46" ht="15.75">
      <c r="A350" s="39" t="s">
        <v>249</v>
      </c>
      <c r="B350" s="24" t="s">
        <v>250</v>
      </c>
      <c r="C350" s="15">
        <f aca="true" t="shared" si="43" ref="C350:I350">SUM(C351:C353)</f>
        <v>276782</v>
      </c>
      <c r="D350" s="15">
        <f t="shared" si="43"/>
        <v>276782</v>
      </c>
      <c r="E350" s="15">
        <f t="shared" si="43"/>
        <v>276782</v>
      </c>
      <c r="F350" s="15">
        <f t="shared" si="43"/>
        <v>276782</v>
      </c>
      <c r="G350" s="15">
        <f t="shared" si="43"/>
        <v>276782</v>
      </c>
      <c r="H350" s="15">
        <f t="shared" si="43"/>
        <v>276782</v>
      </c>
      <c r="I350" s="15">
        <f t="shared" si="43"/>
        <v>276782</v>
      </c>
      <c r="J350" s="15">
        <f>SUM(J351:J353)</f>
        <v>276782</v>
      </c>
      <c r="K350" s="15">
        <f>SUM(K351:K353)</f>
        <v>274698</v>
      </c>
      <c r="L350" s="15">
        <f>SUM(L351:L353)</f>
        <v>274698</v>
      </c>
      <c r="M350" s="106">
        <f t="shared" si="40"/>
        <v>1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</row>
    <row r="351" spans="1:46" ht="12.75">
      <c r="A351" s="16">
        <v>600000</v>
      </c>
      <c r="B351" s="9" t="s">
        <v>251</v>
      </c>
      <c r="C351" s="12">
        <v>273132</v>
      </c>
      <c r="D351" s="12">
        <v>273782</v>
      </c>
      <c r="E351" s="12">
        <v>273782</v>
      </c>
      <c r="F351" s="12">
        <v>273782</v>
      </c>
      <c r="G351" s="12">
        <v>273782</v>
      </c>
      <c r="H351" s="12">
        <v>273782</v>
      </c>
      <c r="I351" s="12">
        <v>273782</v>
      </c>
      <c r="J351" s="12">
        <v>273782</v>
      </c>
      <c r="K351" s="12">
        <v>273782</v>
      </c>
      <c r="L351" s="12">
        <v>273782</v>
      </c>
      <c r="M351" s="111">
        <f t="shared" si="40"/>
        <v>1</v>
      </c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</row>
    <row r="352" spans="1:46" ht="12.75">
      <c r="A352" s="16"/>
      <c r="B352" s="9" t="s">
        <v>252</v>
      </c>
      <c r="C352" s="12">
        <v>650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/>
      <c r="M352" s="111">
        <v>0</v>
      </c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</row>
    <row r="353" spans="1:46" ht="12.75">
      <c r="A353" s="16"/>
      <c r="B353" s="9" t="s">
        <v>238</v>
      </c>
      <c r="C353" s="12">
        <v>3000</v>
      </c>
      <c r="D353" s="12">
        <v>3000</v>
      </c>
      <c r="E353" s="12">
        <v>3000</v>
      </c>
      <c r="F353" s="12">
        <v>3000</v>
      </c>
      <c r="G353" s="12">
        <v>3000</v>
      </c>
      <c r="H353" s="12">
        <v>3000</v>
      </c>
      <c r="I353" s="12">
        <v>3000</v>
      </c>
      <c r="J353" s="12">
        <v>3000</v>
      </c>
      <c r="K353" s="12">
        <v>916</v>
      </c>
      <c r="L353" s="12">
        <v>916</v>
      </c>
      <c r="M353" s="111">
        <f t="shared" si="40"/>
        <v>1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</row>
    <row r="354" spans="1:46" ht="12.75">
      <c r="A354" s="16"/>
      <c r="B354" s="9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1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</row>
    <row r="355" spans="1:46" ht="15.75">
      <c r="A355" s="13" t="s">
        <v>253</v>
      </c>
      <c r="B355" s="14" t="s">
        <v>254</v>
      </c>
      <c r="C355" s="15">
        <f aca="true" t="shared" si="44" ref="C355:L355">C356+C364+C367+C369</f>
        <v>89948</v>
      </c>
      <c r="D355" s="15">
        <f t="shared" si="44"/>
        <v>89948</v>
      </c>
      <c r="E355" s="15">
        <f t="shared" si="44"/>
        <v>89948</v>
      </c>
      <c r="F355" s="15">
        <f t="shared" si="44"/>
        <v>89948</v>
      </c>
      <c r="G355" s="15">
        <f t="shared" si="44"/>
        <v>89948</v>
      </c>
      <c r="H355" s="15">
        <f t="shared" si="44"/>
        <v>89948</v>
      </c>
      <c r="I355" s="15">
        <f t="shared" si="44"/>
        <v>89948</v>
      </c>
      <c r="J355" s="15">
        <f t="shared" si="44"/>
        <v>126428</v>
      </c>
      <c r="K355" s="15">
        <f t="shared" si="44"/>
        <v>125525</v>
      </c>
      <c r="L355" s="15">
        <f t="shared" si="44"/>
        <v>106716</v>
      </c>
      <c r="M355" s="106">
        <f t="shared" si="40"/>
        <v>0.8501573391754631</v>
      </c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</row>
    <row r="356" spans="1:46" ht="12.75">
      <c r="A356" s="40" t="s">
        <v>255</v>
      </c>
      <c r="B356" s="41" t="s">
        <v>256</v>
      </c>
      <c r="C356" s="42">
        <f aca="true" t="shared" si="45" ref="C356:I356">SUM(C357:C362)</f>
        <v>67000</v>
      </c>
      <c r="D356" s="42">
        <f t="shared" si="45"/>
        <v>67000</v>
      </c>
      <c r="E356" s="42">
        <f t="shared" si="45"/>
        <v>67000</v>
      </c>
      <c r="F356" s="42">
        <f t="shared" si="45"/>
        <v>67000</v>
      </c>
      <c r="G356" s="42">
        <f t="shared" si="45"/>
        <v>67000</v>
      </c>
      <c r="H356" s="42">
        <f t="shared" si="45"/>
        <v>67000</v>
      </c>
      <c r="I356" s="42">
        <f t="shared" si="45"/>
        <v>67000</v>
      </c>
      <c r="J356" s="42">
        <f>SUM(J357:J362)</f>
        <v>89080</v>
      </c>
      <c r="K356" s="42">
        <f>SUM(K357:K362)</f>
        <v>89080</v>
      </c>
      <c r="L356" s="42">
        <f>SUM(L357:L362)</f>
        <v>86475</v>
      </c>
      <c r="M356" s="111">
        <f t="shared" si="40"/>
        <v>0.970756623259991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</row>
    <row r="357" spans="1:46" ht="12.75">
      <c r="A357" s="16">
        <v>610000</v>
      </c>
      <c r="B357" s="9" t="s">
        <v>257</v>
      </c>
      <c r="C357" s="12">
        <v>43900</v>
      </c>
      <c r="D357" s="12">
        <v>43900</v>
      </c>
      <c r="E357" s="12">
        <v>43900</v>
      </c>
      <c r="F357" s="12">
        <v>43900</v>
      </c>
      <c r="G357" s="12">
        <v>43900</v>
      </c>
      <c r="H357" s="12">
        <v>43900</v>
      </c>
      <c r="I357" s="12">
        <v>43900</v>
      </c>
      <c r="J357" s="12">
        <v>43900</v>
      </c>
      <c r="K357" s="12">
        <v>43900</v>
      </c>
      <c r="L357" s="12">
        <v>43619</v>
      </c>
      <c r="M357" s="111">
        <f t="shared" si="40"/>
        <v>0.9935990888382688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</row>
    <row r="358" spans="1:46" ht="12.75">
      <c r="A358" s="16">
        <v>620000</v>
      </c>
      <c r="B358" s="9" t="s">
        <v>71</v>
      </c>
      <c r="C358" s="12">
        <v>15400</v>
      </c>
      <c r="D358" s="12">
        <v>15400</v>
      </c>
      <c r="E358" s="12">
        <v>15400</v>
      </c>
      <c r="F358" s="12">
        <v>15400</v>
      </c>
      <c r="G358" s="12">
        <v>15400</v>
      </c>
      <c r="H358" s="12">
        <v>15400</v>
      </c>
      <c r="I358" s="12">
        <v>15400</v>
      </c>
      <c r="J358" s="12">
        <v>15400</v>
      </c>
      <c r="K358" s="12">
        <v>15400</v>
      </c>
      <c r="L358" s="12">
        <v>14774</v>
      </c>
      <c r="M358" s="111">
        <f t="shared" si="40"/>
        <v>0.9593506493506494</v>
      </c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</row>
    <row r="359" spans="1:46" ht="12.75">
      <c r="A359" s="16">
        <v>630000</v>
      </c>
      <c r="B359" s="9" t="s">
        <v>258</v>
      </c>
      <c r="C359" s="18">
        <v>500</v>
      </c>
      <c r="D359" s="18">
        <v>500</v>
      </c>
      <c r="E359" s="18">
        <v>500</v>
      </c>
      <c r="F359" s="18">
        <v>500</v>
      </c>
      <c r="G359" s="18">
        <v>500</v>
      </c>
      <c r="H359" s="18">
        <v>500</v>
      </c>
      <c r="I359" s="18">
        <v>500</v>
      </c>
      <c r="J359" s="18">
        <v>500</v>
      </c>
      <c r="K359" s="18">
        <v>500</v>
      </c>
      <c r="L359" s="12">
        <v>278</v>
      </c>
      <c r="M359" s="111">
        <f t="shared" si="40"/>
        <v>0.556</v>
      </c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</row>
    <row r="360" spans="1:46" ht="12.75">
      <c r="A360" s="16">
        <v>630000</v>
      </c>
      <c r="B360" s="9" t="s">
        <v>171</v>
      </c>
      <c r="C360" s="12">
        <v>7200</v>
      </c>
      <c r="D360" s="12">
        <v>7200</v>
      </c>
      <c r="E360" s="12">
        <v>7200</v>
      </c>
      <c r="F360" s="12">
        <v>7200</v>
      </c>
      <c r="G360" s="12">
        <v>7200</v>
      </c>
      <c r="H360" s="12">
        <v>7200</v>
      </c>
      <c r="I360" s="12">
        <v>7200</v>
      </c>
      <c r="J360" s="12">
        <v>7200</v>
      </c>
      <c r="K360" s="12">
        <v>7200</v>
      </c>
      <c r="L360" s="12">
        <v>4145</v>
      </c>
      <c r="M360" s="111">
        <f t="shared" si="40"/>
        <v>0.5756944444444444</v>
      </c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1:46" ht="12.75">
      <c r="A361" s="16">
        <v>642007</v>
      </c>
      <c r="B361" s="9" t="s">
        <v>404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22080</v>
      </c>
      <c r="K361" s="12">
        <v>22080</v>
      </c>
      <c r="L361" s="12">
        <v>22459</v>
      </c>
      <c r="M361" s="111">
        <f t="shared" si="40"/>
        <v>1.0171648550724637</v>
      </c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</row>
    <row r="362" spans="1:46" ht="12.75">
      <c r="A362" s="16">
        <v>637005</v>
      </c>
      <c r="B362" s="9" t="s">
        <v>259</v>
      </c>
      <c r="C362" s="18"/>
      <c r="D362" s="18"/>
      <c r="E362" s="18"/>
      <c r="F362" s="18"/>
      <c r="G362" s="18"/>
      <c r="H362" s="18"/>
      <c r="I362" s="18"/>
      <c r="J362" s="18"/>
      <c r="K362" s="18"/>
      <c r="L362" s="12">
        <v>1200</v>
      </c>
      <c r="M362" s="111">
        <v>0</v>
      </c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</row>
    <row r="363" spans="1:46" ht="12.75">
      <c r="A363" s="16"/>
      <c r="B363" s="9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1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</row>
    <row r="364" spans="1:46" ht="12.75">
      <c r="A364" s="43" t="s">
        <v>260</v>
      </c>
      <c r="B364" s="10" t="s">
        <v>261</v>
      </c>
      <c r="C364" s="42">
        <f aca="true" t="shared" si="46" ref="C364:I364">SUM(C365:C366)</f>
        <v>1880</v>
      </c>
      <c r="D364" s="42">
        <f t="shared" si="46"/>
        <v>1880</v>
      </c>
      <c r="E364" s="42">
        <f t="shared" si="46"/>
        <v>1880</v>
      </c>
      <c r="F364" s="42">
        <f t="shared" si="46"/>
        <v>1880</v>
      </c>
      <c r="G364" s="42">
        <f t="shared" si="46"/>
        <v>1880</v>
      </c>
      <c r="H364" s="42">
        <f t="shared" si="46"/>
        <v>1880</v>
      </c>
      <c r="I364" s="42">
        <f t="shared" si="46"/>
        <v>1880</v>
      </c>
      <c r="J364" s="42">
        <f>SUM(J365:J366)</f>
        <v>1880</v>
      </c>
      <c r="K364" s="42">
        <f>SUM(K365:K366)</f>
        <v>1880</v>
      </c>
      <c r="L364" s="42">
        <f>SUM(L365:L366)</f>
        <v>1062</v>
      </c>
      <c r="M364" s="114">
        <f t="shared" si="40"/>
        <v>0.5648936170212766</v>
      </c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</row>
    <row r="365" spans="1:46" ht="12.75">
      <c r="A365" s="21">
        <v>637013</v>
      </c>
      <c r="B365" s="22" t="s">
        <v>262</v>
      </c>
      <c r="C365" s="18">
        <v>880</v>
      </c>
      <c r="D365" s="18">
        <v>880</v>
      </c>
      <c r="E365" s="18">
        <v>880</v>
      </c>
      <c r="F365" s="18">
        <v>880</v>
      </c>
      <c r="G365" s="18">
        <v>880</v>
      </c>
      <c r="H365" s="18">
        <v>880</v>
      </c>
      <c r="I365" s="18">
        <v>880</v>
      </c>
      <c r="J365" s="18">
        <v>880</v>
      </c>
      <c r="K365" s="18">
        <v>880</v>
      </c>
      <c r="L365" s="12">
        <v>382</v>
      </c>
      <c r="M365" s="111">
        <f t="shared" si="40"/>
        <v>0.4340909090909091</v>
      </c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</row>
    <row r="366" spans="1:46" ht="12.75">
      <c r="A366" s="21">
        <v>642026</v>
      </c>
      <c r="B366" s="22" t="s">
        <v>263</v>
      </c>
      <c r="C366" s="12">
        <v>1000</v>
      </c>
      <c r="D366" s="12">
        <v>1000</v>
      </c>
      <c r="E366" s="12">
        <v>1000</v>
      </c>
      <c r="F366" s="12">
        <v>1000</v>
      </c>
      <c r="G366" s="12">
        <v>1000</v>
      </c>
      <c r="H366" s="12">
        <v>1000</v>
      </c>
      <c r="I366" s="12">
        <v>1000</v>
      </c>
      <c r="J366" s="12">
        <v>1000</v>
      </c>
      <c r="K366" s="12">
        <v>1000</v>
      </c>
      <c r="L366" s="12">
        <v>680</v>
      </c>
      <c r="M366" s="111">
        <f t="shared" si="40"/>
        <v>0.68</v>
      </c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</row>
    <row r="367" spans="1:46" ht="12.75">
      <c r="A367" s="43" t="s">
        <v>264</v>
      </c>
      <c r="B367" s="10" t="s">
        <v>265</v>
      </c>
      <c r="C367" s="44">
        <f aca="true" t="shared" si="47" ref="C367:K367">C368</f>
        <v>0</v>
      </c>
      <c r="D367" s="44">
        <f t="shared" si="47"/>
        <v>0</v>
      </c>
      <c r="E367" s="44">
        <f t="shared" si="47"/>
        <v>0</v>
      </c>
      <c r="F367" s="44">
        <f t="shared" si="47"/>
        <v>0</v>
      </c>
      <c r="G367" s="44">
        <f t="shared" si="47"/>
        <v>0</v>
      </c>
      <c r="H367" s="44">
        <f t="shared" si="47"/>
        <v>0</v>
      </c>
      <c r="I367" s="44">
        <f t="shared" si="47"/>
        <v>0</v>
      </c>
      <c r="J367" s="44">
        <f t="shared" si="47"/>
        <v>0</v>
      </c>
      <c r="K367" s="44">
        <f t="shared" si="47"/>
        <v>0</v>
      </c>
      <c r="L367" s="12"/>
      <c r="M367" s="111">
        <v>0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</row>
    <row r="368" spans="1:46" ht="12.75">
      <c r="A368" s="45"/>
      <c r="B368" s="2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1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</row>
    <row r="369" spans="1:46" ht="12.75">
      <c r="A369" s="40" t="s">
        <v>266</v>
      </c>
      <c r="B369" s="41" t="s">
        <v>267</v>
      </c>
      <c r="C369" s="42">
        <f aca="true" t="shared" si="48" ref="C369:I369">SUM(C370:C380)</f>
        <v>21068</v>
      </c>
      <c r="D369" s="42">
        <f t="shared" si="48"/>
        <v>21068</v>
      </c>
      <c r="E369" s="42">
        <f t="shared" si="48"/>
        <v>21068</v>
      </c>
      <c r="F369" s="42">
        <f t="shared" si="48"/>
        <v>21068</v>
      </c>
      <c r="G369" s="42">
        <f t="shared" si="48"/>
        <v>21068</v>
      </c>
      <c r="H369" s="42">
        <f t="shared" si="48"/>
        <v>21068</v>
      </c>
      <c r="I369" s="42">
        <f t="shared" si="48"/>
        <v>21068</v>
      </c>
      <c r="J369" s="42">
        <f>SUM(J370:J380)</f>
        <v>35468</v>
      </c>
      <c r="K369" s="42">
        <f>SUM(K370:K380)</f>
        <v>34565</v>
      </c>
      <c r="L369" s="42">
        <f>SUM(L370:L380)</f>
        <v>19179</v>
      </c>
      <c r="M369" s="114">
        <f t="shared" si="40"/>
        <v>0.5548676406769854</v>
      </c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</row>
    <row r="370" spans="1:46" ht="12.75">
      <c r="A370" s="16">
        <v>633000</v>
      </c>
      <c r="B370" s="9" t="s">
        <v>268</v>
      </c>
      <c r="C370" s="12">
        <v>4500</v>
      </c>
      <c r="D370" s="12">
        <v>4500</v>
      </c>
      <c r="E370" s="12">
        <v>4500</v>
      </c>
      <c r="F370" s="12">
        <v>4500</v>
      </c>
      <c r="G370" s="12">
        <v>4500</v>
      </c>
      <c r="H370" s="12">
        <v>4500</v>
      </c>
      <c r="I370" s="12">
        <v>4500</v>
      </c>
      <c r="J370" s="12">
        <v>4500</v>
      </c>
      <c r="K370" s="12">
        <v>4500</v>
      </c>
      <c r="L370" s="12">
        <v>0</v>
      </c>
      <c r="M370" s="111">
        <f t="shared" si="40"/>
        <v>0</v>
      </c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</row>
    <row r="371" spans="1:46" ht="12.75">
      <c r="A371" s="16" t="s">
        <v>410</v>
      </c>
      <c r="B371" s="9" t="s">
        <v>411</v>
      </c>
      <c r="C371" s="12">
        <v>0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14400</v>
      </c>
      <c r="K371" s="12">
        <v>14400</v>
      </c>
      <c r="L371" s="12">
        <v>8640</v>
      </c>
      <c r="M371" s="111">
        <f t="shared" si="40"/>
        <v>0.6</v>
      </c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</row>
    <row r="372" spans="1:46" ht="12.75">
      <c r="A372" s="16">
        <v>634004</v>
      </c>
      <c r="B372" s="9" t="s">
        <v>269</v>
      </c>
      <c r="C372" s="12">
        <v>200</v>
      </c>
      <c r="D372" s="12">
        <v>200</v>
      </c>
      <c r="E372" s="12">
        <v>200</v>
      </c>
      <c r="F372" s="12">
        <v>200</v>
      </c>
      <c r="G372" s="12">
        <v>200</v>
      </c>
      <c r="H372" s="12">
        <v>200</v>
      </c>
      <c r="I372" s="12">
        <v>200</v>
      </c>
      <c r="J372" s="12">
        <v>200</v>
      </c>
      <c r="K372" s="12">
        <v>200</v>
      </c>
      <c r="L372" s="12">
        <v>0</v>
      </c>
      <c r="M372" s="111">
        <f t="shared" si="40"/>
        <v>0</v>
      </c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</row>
    <row r="373" spans="1:46" ht="12.75">
      <c r="A373" s="16">
        <v>637005</v>
      </c>
      <c r="B373" s="9" t="s">
        <v>270</v>
      </c>
      <c r="C373" s="12">
        <v>1000</v>
      </c>
      <c r="D373" s="12">
        <v>1000</v>
      </c>
      <c r="E373" s="12">
        <v>1000</v>
      </c>
      <c r="F373" s="12">
        <v>1000</v>
      </c>
      <c r="G373" s="12">
        <v>1000</v>
      </c>
      <c r="H373" s="12">
        <v>1000</v>
      </c>
      <c r="I373" s="12">
        <v>1000</v>
      </c>
      <c r="J373" s="12">
        <v>1000</v>
      </c>
      <c r="K373" s="12">
        <v>1000</v>
      </c>
      <c r="L373" s="12">
        <v>631</v>
      </c>
      <c r="M373" s="111">
        <f t="shared" si="40"/>
        <v>0.631</v>
      </c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</row>
    <row r="374" spans="1:46" ht="12.75">
      <c r="A374" s="16">
        <v>637014</v>
      </c>
      <c r="B374" s="9" t="s">
        <v>271</v>
      </c>
      <c r="C374" s="18">
        <v>4600</v>
      </c>
      <c r="D374" s="18">
        <v>4600</v>
      </c>
      <c r="E374" s="18">
        <v>4600</v>
      </c>
      <c r="F374" s="18">
        <v>4600</v>
      </c>
      <c r="G374" s="18">
        <v>4600</v>
      </c>
      <c r="H374" s="18">
        <v>4600</v>
      </c>
      <c r="I374" s="18">
        <v>4600</v>
      </c>
      <c r="J374" s="18">
        <v>4600</v>
      </c>
      <c r="K374" s="18">
        <v>4369</v>
      </c>
      <c r="L374" s="12">
        <v>4369</v>
      </c>
      <c r="M374" s="111">
        <f t="shared" si="40"/>
        <v>1</v>
      </c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</row>
    <row r="375" spans="1:46" ht="12.75">
      <c r="A375" s="16">
        <v>637014</v>
      </c>
      <c r="B375" s="9" t="s">
        <v>272</v>
      </c>
      <c r="C375" s="18">
        <v>2200</v>
      </c>
      <c r="D375" s="18">
        <v>2200</v>
      </c>
      <c r="E375" s="18">
        <v>2200</v>
      </c>
      <c r="F375" s="18">
        <v>2200</v>
      </c>
      <c r="G375" s="18">
        <v>2200</v>
      </c>
      <c r="H375" s="18">
        <v>2200</v>
      </c>
      <c r="I375" s="18">
        <v>2200</v>
      </c>
      <c r="J375" s="18">
        <v>2200</v>
      </c>
      <c r="K375" s="18">
        <v>2131</v>
      </c>
      <c r="L375" s="12">
        <v>2131</v>
      </c>
      <c r="M375" s="111">
        <f t="shared" si="40"/>
        <v>1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</row>
    <row r="376" spans="1:46" ht="12.75">
      <c r="A376" s="16">
        <v>637014</v>
      </c>
      <c r="B376" s="9" t="s">
        <v>273</v>
      </c>
      <c r="C376" s="18">
        <v>3000</v>
      </c>
      <c r="D376" s="18">
        <v>3000</v>
      </c>
      <c r="E376" s="18">
        <v>3000</v>
      </c>
      <c r="F376" s="18">
        <v>3000</v>
      </c>
      <c r="G376" s="18">
        <v>3000</v>
      </c>
      <c r="H376" s="18">
        <v>3000</v>
      </c>
      <c r="I376" s="18">
        <v>3000</v>
      </c>
      <c r="J376" s="18">
        <v>3000</v>
      </c>
      <c r="K376" s="18">
        <v>1791</v>
      </c>
      <c r="L376" s="12">
        <v>1791</v>
      </c>
      <c r="M376" s="111">
        <f t="shared" si="40"/>
        <v>1</v>
      </c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</row>
    <row r="377" spans="1:46" ht="12.75">
      <c r="A377" s="16">
        <v>637037</v>
      </c>
      <c r="B377" s="9" t="s">
        <v>442</v>
      </c>
      <c r="C377" s="18"/>
      <c r="D377" s="18"/>
      <c r="E377" s="18"/>
      <c r="F377" s="18"/>
      <c r="G377" s="18"/>
      <c r="H377" s="18"/>
      <c r="I377" s="18"/>
      <c r="J377" s="18"/>
      <c r="K377" s="18">
        <v>687</v>
      </c>
      <c r="L377" s="12">
        <v>687</v>
      </c>
      <c r="M377" s="111">
        <f t="shared" si="40"/>
        <v>1</v>
      </c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</row>
    <row r="378" spans="1:46" ht="12.75">
      <c r="A378" s="16">
        <v>633009</v>
      </c>
      <c r="B378" s="9" t="s">
        <v>274</v>
      </c>
      <c r="C378" s="12">
        <v>160</v>
      </c>
      <c r="D378" s="12">
        <v>160</v>
      </c>
      <c r="E378" s="12">
        <v>160</v>
      </c>
      <c r="F378" s="12">
        <v>160</v>
      </c>
      <c r="G378" s="12">
        <v>160</v>
      </c>
      <c r="H378" s="12">
        <v>160</v>
      </c>
      <c r="I378" s="12">
        <v>160</v>
      </c>
      <c r="J378" s="12">
        <v>160</v>
      </c>
      <c r="K378" s="12">
        <v>116</v>
      </c>
      <c r="L378" s="12">
        <v>116</v>
      </c>
      <c r="M378" s="111">
        <f t="shared" si="40"/>
        <v>1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</row>
    <row r="379" spans="1:46" ht="12.75">
      <c r="A379" s="16">
        <v>642007</v>
      </c>
      <c r="B379" s="9" t="s">
        <v>275</v>
      </c>
      <c r="C379" s="12">
        <v>4558</v>
      </c>
      <c r="D379" s="12">
        <v>4558</v>
      </c>
      <c r="E379" s="12">
        <v>4558</v>
      </c>
      <c r="F379" s="12">
        <v>4558</v>
      </c>
      <c r="G379" s="12">
        <v>4558</v>
      </c>
      <c r="H379" s="12">
        <v>4558</v>
      </c>
      <c r="I379" s="12">
        <v>4558</v>
      </c>
      <c r="J379" s="12">
        <v>4558</v>
      </c>
      <c r="K379" s="12">
        <v>4558</v>
      </c>
      <c r="L379" s="12"/>
      <c r="M379" s="111">
        <f t="shared" si="40"/>
        <v>0</v>
      </c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</row>
    <row r="380" spans="1:46" ht="12.75">
      <c r="A380" s="16">
        <v>642026</v>
      </c>
      <c r="B380" s="9" t="s">
        <v>276</v>
      </c>
      <c r="C380" s="12">
        <v>850</v>
      </c>
      <c r="D380" s="12">
        <v>850</v>
      </c>
      <c r="E380" s="12">
        <v>850</v>
      </c>
      <c r="F380" s="12">
        <v>850</v>
      </c>
      <c r="G380" s="12">
        <v>850</v>
      </c>
      <c r="H380" s="12">
        <v>850</v>
      </c>
      <c r="I380" s="12">
        <v>850</v>
      </c>
      <c r="J380" s="12">
        <v>850</v>
      </c>
      <c r="K380" s="12">
        <v>813</v>
      </c>
      <c r="L380" s="12">
        <v>814</v>
      </c>
      <c r="M380" s="111">
        <f t="shared" si="40"/>
        <v>1.001230012300123</v>
      </c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</row>
    <row r="381" spans="1:46" ht="12.75">
      <c r="A381" s="17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1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</row>
    <row r="382" spans="1:46" ht="15.75">
      <c r="A382" s="13"/>
      <c r="B382" s="14" t="s">
        <v>277</v>
      </c>
      <c r="C382" s="15">
        <f>C116+C177+C182+C185+C190+C195+C198+C206+C211+C213+C217+C224+C227+C233+C256+C263+C267+C273+C278+C281+C291+C296+C306+C341+C346+C350+C355</f>
        <v>4585949</v>
      </c>
      <c r="D382" s="15">
        <f aca="true" t="shared" si="49" ref="D382:L382">D116+D177+D182+D185+D190+D195+D198+D206+D211+D213+D217+D224+D227+D233+D256+D263+D267+D273+D278+D281+D291+D296+D306+D336+D341+D346+D350+D355</f>
        <v>4615949</v>
      </c>
      <c r="E382" s="15">
        <f t="shared" si="49"/>
        <v>4633449</v>
      </c>
      <c r="F382" s="15">
        <f t="shared" si="49"/>
        <v>4639449</v>
      </c>
      <c r="G382" s="15">
        <f t="shared" si="49"/>
        <v>4639449</v>
      </c>
      <c r="H382" s="15">
        <f t="shared" si="49"/>
        <v>4643449</v>
      </c>
      <c r="I382" s="15">
        <f t="shared" si="49"/>
        <v>4681949</v>
      </c>
      <c r="J382" s="15">
        <f t="shared" si="49"/>
        <v>4710305</v>
      </c>
      <c r="K382" s="15">
        <f t="shared" si="49"/>
        <v>4778026</v>
      </c>
      <c r="L382" s="15">
        <f t="shared" si="49"/>
        <v>4531886</v>
      </c>
      <c r="M382" s="106">
        <f t="shared" si="40"/>
        <v>0.9484850019652468</v>
      </c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</row>
    <row r="383" spans="1:46" ht="15.75">
      <c r="A383" s="3"/>
      <c r="B383" s="3"/>
      <c r="C383" s="2"/>
      <c r="D383" s="2"/>
      <c r="K383" s="2"/>
      <c r="L383" s="115"/>
      <c r="M383" s="11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</row>
    <row r="384" spans="1:46" ht="18">
      <c r="A384" s="82" t="s">
        <v>278</v>
      </c>
      <c r="B384" s="51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107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</row>
    <row r="385" spans="1:46" ht="15.75">
      <c r="A385" s="50" t="s">
        <v>68</v>
      </c>
      <c r="B385" s="51" t="s">
        <v>279</v>
      </c>
      <c r="C385" s="60">
        <f aca="true" t="shared" si="50" ref="C385:I385">SUM(C386:C388)</f>
        <v>80056</v>
      </c>
      <c r="D385" s="60">
        <f t="shared" si="50"/>
        <v>80056</v>
      </c>
      <c r="E385" s="60">
        <f t="shared" si="50"/>
        <v>80056</v>
      </c>
      <c r="F385" s="60">
        <f t="shared" si="50"/>
        <v>80056</v>
      </c>
      <c r="G385" s="60">
        <f t="shared" si="50"/>
        <v>80056</v>
      </c>
      <c r="H385" s="60">
        <f t="shared" si="50"/>
        <v>80056</v>
      </c>
      <c r="I385" s="60">
        <f t="shared" si="50"/>
        <v>80056</v>
      </c>
      <c r="J385" s="60">
        <f>SUM(J386:J388)</f>
        <v>107856</v>
      </c>
      <c r="K385" s="60">
        <f>SUM(K386:K388)</f>
        <v>107856</v>
      </c>
      <c r="L385" s="60">
        <f>SUM(L386:L388)</f>
        <v>50039</v>
      </c>
      <c r="M385" s="113">
        <f t="shared" si="40"/>
        <v>0.4639426642931316</v>
      </c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</row>
    <row r="386" spans="1:46" ht="12.75">
      <c r="A386" s="56">
        <v>711001</v>
      </c>
      <c r="B386" s="48" t="s">
        <v>280</v>
      </c>
      <c r="C386" s="47">
        <v>30000</v>
      </c>
      <c r="D386" s="47">
        <v>30000</v>
      </c>
      <c r="E386" s="47">
        <v>30000</v>
      </c>
      <c r="F386" s="47">
        <v>30000</v>
      </c>
      <c r="G386" s="47">
        <v>30000</v>
      </c>
      <c r="H386" s="47">
        <v>30000</v>
      </c>
      <c r="I386" s="47">
        <v>30000</v>
      </c>
      <c r="J386" s="47">
        <v>30000</v>
      </c>
      <c r="K386" s="47">
        <v>30000</v>
      </c>
      <c r="L386" s="47"/>
      <c r="M386" s="107">
        <f t="shared" si="40"/>
        <v>0</v>
      </c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</row>
    <row r="387" spans="1:46" ht="12.75">
      <c r="A387" s="56">
        <v>711001</v>
      </c>
      <c r="B387" s="48" t="s">
        <v>281</v>
      </c>
      <c r="C387" s="47">
        <v>30056</v>
      </c>
      <c r="D387" s="47">
        <v>30056</v>
      </c>
      <c r="E387" s="47">
        <v>30056</v>
      </c>
      <c r="F387" s="47">
        <v>30056</v>
      </c>
      <c r="G387" s="47">
        <v>30056</v>
      </c>
      <c r="H387" s="47">
        <v>30056</v>
      </c>
      <c r="I387" s="47">
        <v>30056</v>
      </c>
      <c r="J387" s="47">
        <v>57856</v>
      </c>
      <c r="K387" s="47">
        <v>57856</v>
      </c>
      <c r="L387" s="47">
        <v>50039</v>
      </c>
      <c r="M387" s="107">
        <f t="shared" si="40"/>
        <v>0.8648886891592921</v>
      </c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</row>
    <row r="388" spans="1:46" ht="12.75">
      <c r="A388" s="56">
        <v>716000</v>
      </c>
      <c r="B388" s="48" t="s">
        <v>338</v>
      </c>
      <c r="C388" s="47">
        <v>20000</v>
      </c>
      <c r="D388" s="47">
        <v>20000</v>
      </c>
      <c r="E388" s="47">
        <v>20000</v>
      </c>
      <c r="F388" s="47">
        <v>20000</v>
      </c>
      <c r="G388" s="47">
        <v>20000</v>
      </c>
      <c r="H388" s="47">
        <v>20000</v>
      </c>
      <c r="I388" s="47">
        <v>20000</v>
      </c>
      <c r="J388" s="47">
        <v>20000</v>
      </c>
      <c r="K388" s="47">
        <v>20000</v>
      </c>
      <c r="L388" s="47"/>
      <c r="M388" s="107">
        <f t="shared" si="40"/>
        <v>0</v>
      </c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</row>
    <row r="389" spans="1:46" ht="12.75">
      <c r="A389" s="56"/>
      <c r="B389" s="48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107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</row>
    <row r="390" spans="1:46" ht="12.75">
      <c r="A390" s="56"/>
      <c r="B390" s="48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107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</row>
    <row r="391" spans="1:46" ht="15.75">
      <c r="A391" s="83" t="s">
        <v>363</v>
      </c>
      <c r="B391" s="51" t="s">
        <v>279</v>
      </c>
      <c r="C391" s="52">
        <f aca="true" t="shared" si="51" ref="C391:L391">C392</f>
        <v>0</v>
      </c>
      <c r="D391" s="52">
        <f t="shared" si="51"/>
        <v>22000</v>
      </c>
      <c r="E391" s="52">
        <f t="shared" si="51"/>
        <v>22000</v>
      </c>
      <c r="F391" s="52">
        <f t="shared" si="51"/>
        <v>22000</v>
      </c>
      <c r="G391" s="52">
        <f t="shared" si="51"/>
        <v>22000</v>
      </c>
      <c r="H391" s="52">
        <f t="shared" si="51"/>
        <v>22000</v>
      </c>
      <c r="I391" s="52">
        <f t="shared" si="51"/>
        <v>22000</v>
      </c>
      <c r="J391" s="52">
        <f t="shared" si="51"/>
        <v>2000</v>
      </c>
      <c r="K391" s="52">
        <f t="shared" si="51"/>
        <v>2000</v>
      </c>
      <c r="L391" s="52">
        <f t="shared" si="51"/>
        <v>0</v>
      </c>
      <c r="M391" s="113">
        <f t="shared" si="40"/>
        <v>0</v>
      </c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</row>
    <row r="392" spans="1:46" ht="12.75">
      <c r="A392" s="56">
        <v>717001</v>
      </c>
      <c r="B392" s="48" t="s">
        <v>364</v>
      </c>
      <c r="C392" s="47">
        <v>0</v>
      </c>
      <c r="D392" s="47">
        <v>22000</v>
      </c>
      <c r="E392" s="47">
        <v>22000</v>
      </c>
      <c r="F392" s="47">
        <v>22000</v>
      </c>
      <c r="G392" s="47">
        <v>22000</v>
      </c>
      <c r="H392" s="47">
        <v>22000</v>
      </c>
      <c r="I392" s="47">
        <v>22000</v>
      </c>
      <c r="J392" s="47">
        <v>2000</v>
      </c>
      <c r="K392" s="47">
        <v>2000</v>
      </c>
      <c r="L392" s="47"/>
      <c r="M392" s="107">
        <f t="shared" si="40"/>
        <v>0</v>
      </c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</row>
    <row r="393" spans="1:46" ht="15.75">
      <c r="A393" s="84"/>
      <c r="B393" s="48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107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</row>
    <row r="394" spans="1:46" ht="15.75">
      <c r="A394" s="84" t="s">
        <v>147</v>
      </c>
      <c r="B394" s="55" t="s">
        <v>148</v>
      </c>
      <c r="C394" s="85">
        <f>SUM(C396:C399)</f>
        <v>12400</v>
      </c>
      <c r="D394" s="85">
        <f>SUM(D396:D399)</f>
        <v>13582</v>
      </c>
      <c r="E394" s="85">
        <f aca="true" t="shared" si="52" ref="E394:J394">SUM(E395:E399)</f>
        <v>13582</v>
      </c>
      <c r="F394" s="85">
        <f t="shared" si="52"/>
        <v>17082</v>
      </c>
      <c r="G394" s="85">
        <f t="shared" si="52"/>
        <v>17082</v>
      </c>
      <c r="H394" s="85">
        <f t="shared" si="52"/>
        <v>17082</v>
      </c>
      <c r="I394" s="85">
        <f t="shared" si="52"/>
        <v>17082</v>
      </c>
      <c r="J394" s="85">
        <f t="shared" si="52"/>
        <v>18886</v>
      </c>
      <c r="K394" s="85">
        <f>SUM(K395:K399)</f>
        <v>18886</v>
      </c>
      <c r="L394" s="85">
        <f>SUM(L395:L399)</f>
        <v>10845</v>
      </c>
      <c r="M394" s="113">
        <f t="shared" si="40"/>
        <v>0.5742348829821031</v>
      </c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</row>
    <row r="395" spans="1:46" ht="12.75">
      <c r="A395" s="97" t="s">
        <v>385</v>
      </c>
      <c r="B395" s="92" t="s">
        <v>386</v>
      </c>
      <c r="C395" s="94">
        <v>0</v>
      </c>
      <c r="D395" s="94">
        <v>0</v>
      </c>
      <c r="E395" s="94">
        <v>0</v>
      </c>
      <c r="F395" s="94">
        <v>3500</v>
      </c>
      <c r="G395" s="94">
        <v>3500</v>
      </c>
      <c r="H395" s="94">
        <v>3500</v>
      </c>
      <c r="I395" s="94">
        <v>3500</v>
      </c>
      <c r="J395" s="94">
        <v>3500</v>
      </c>
      <c r="K395" s="94">
        <v>3500</v>
      </c>
      <c r="L395" s="47">
        <v>0</v>
      </c>
      <c r="M395" s="107">
        <f t="shared" si="40"/>
        <v>0</v>
      </c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</row>
    <row r="396" spans="1:46" ht="12.75">
      <c r="A396" s="48">
        <v>714001</v>
      </c>
      <c r="B396" s="58" t="s">
        <v>335</v>
      </c>
      <c r="C396" s="86">
        <v>5000</v>
      </c>
      <c r="D396" s="86">
        <v>5000</v>
      </c>
      <c r="E396" s="86">
        <v>5000</v>
      </c>
      <c r="F396" s="86">
        <v>5000</v>
      </c>
      <c r="G396" s="86">
        <v>5000</v>
      </c>
      <c r="H396" s="86">
        <v>5000</v>
      </c>
      <c r="I396" s="86">
        <v>5000</v>
      </c>
      <c r="J396" s="86">
        <v>5000</v>
      </c>
      <c r="K396" s="86">
        <v>5000</v>
      </c>
      <c r="L396" s="47">
        <v>5000</v>
      </c>
      <c r="M396" s="107">
        <f t="shared" si="40"/>
        <v>1</v>
      </c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</row>
    <row r="397" spans="1:46" ht="12.75">
      <c r="A397" s="56">
        <v>713003</v>
      </c>
      <c r="B397" s="58" t="s">
        <v>282</v>
      </c>
      <c r="C397" s="47">
        <v>4400</v>
      </c>
      <c r="D397" s="47">
        <v>4400</v>
      </c>
      <c r="E397" s="47">
        <v>4400</v>
      </c>
      <c r="F397" s="47">
        <v>4400</v>
      </c>
      <c r="G397" s="47">
        <v>4400</v>
      </c>
      <c r="H397" s="47">
        <v>4400</v>
      </c>
      <c r="I397" s="47">
        <v>4400</v>
      </c>
      <c r="J397" s="47">
        <v>4400</v>
      </c>
      <c r="K397" s="47">
        <v>4400</v>
      </c>
      <c r="L397" s="47"/>
      <c r="M397" s="107">
        <f t="shared" si="40"/>
        <v>0</v>
      </c>
      <c r="N397" s="115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</row>
    <row r="398" spans="1:46" ht="12.75">
      <c r="A398" s="56">
        <v>713005</v>
      </c>
      <c r="B398" s="58" t="s">
        <v>412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1804</v>
      </c>
      <c r="K398" s="47">
        <v>1804</v>
      </c>
      <c r="L398" s="47">
        <v>1803</v>
      </c>
      <c r="M398" s="107">
        <f t="shared" si="40"/>
        <v>0.9994456762749445</v>
      </c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</row>
    <row r="399" spans="1:46" ht="12.75">
      <c r="A399" s="56">
        <v>713003</v>
      </c>
      <c r="B399" s="58" t="s">
        <v>283</v>
      </c>
      <c r="C399" s="47">
        <v>3000</v>
      </c>
      <c r="D399" s="47">
        <v>4182</v>
      </c>
      <c r="E399" s="47">
        <v>4182</v>
      </c>
      <c r="F399" s="47">
        <v>4182</v>
      </c>
      <c r="G399" s="47">
        <v>4182</v>
      </c>
      <c r="H399" s="47">
        <v>4182</v>
      </c>
      <c r="I399" s="47">
        <v>4182</v>
      </c>
      <c r="J399" s="47">
        <v>4182</v>
      </c>
      <c r="K399" s="47">
        <v>4182</v>
      </c>
      <c r="L399" s="47">
        <v>4042</v>
      </c>
      <c r="M399" s="107">
        <f t="shared" si="40"/>
        <v>0.9665231946437112</v>
      </c>
      <c r="N399" s="115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</row>
    <row r="400" spans="1:46" ht="15">
      <c r="A400" s="87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47"/>
      <c r="M400" s="107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</row>
    <row r="401" spans="1:46" ht="15.75">
      <c r="A401" s="89" t="s">
        <v>284</v>
      </c>
      <c r="B401" s="51" t="s">
        <v>285</v>
      </c>
      <c r="C401" s="60">
        <f>SUM(C406:C414)</f>
        <v>103206</v>
      </c>
      <c r="D401" s="60">
        <f>SUM(D406:D414)</f>
        <v>188206</v>
      </c>
      <c r="E401" s="60">
        <f aca="true" t="shared" si="53" ref="E401:J401">SUM(E402:E414)</f>
        <v>188206</v>
      </c>
      <c r="F401" s="60">
        <f t="shared" si="53"/>
        <v>378206</v>
      </c>
      <c r="G401" s="60">
        <f t="shared" si="53"/>
        <v>378206</v>
      </c>
      <c r="H401" s="60">
        <f t="shared" si="53"/>
        <v>392706</v>
      </c>
      <c r="I401" s="60">
        <f t="shared" si="53"/>
        <v>365005</v>
      </c>
      <c r="J401" s="60">
        <f t="shared" si="53"/>
        <v>369701</v>
      </c>
      <c r="K401" s="60">
        <f>SUM(K402:K414)</f>
        <v>396185</v>
      </c>
      <c r="L401" s="60">
        <f>SUM(L402:L414)</f>
        <v>382005</v>
      </c>
      <c r="M401" s="113">
        <f t="shared" si="40"/>
        <v>0.9642086399030756</v>
      </c>
      <c r="N401" s="116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</row>
    <row r="402" spans="1:46" ht="12.75">
      <c r="A402" s="98" t="s">
        <v>387</v>
      </c>
      <c r="B402" s="92" t="s">
        <v>388</v>
      </c>
      <c r="C402" s="94">
        <v>0</v>
      </c>
      <c r="D402" s="94">
        <v>0</v>
      </c>
      <c r="E402" s="94">
        <v>0</v>
      </c>
      <c r="F402" s="94">
        <v>170000</v>
      </c>
      <c r="G402" s="94">
        <v>170000</v>
      </c>
      <c r="H402" s="94">
        <v>184500</v>
      </c>
      <c r="I402" s="94">
        <v>139375</v>
      </c>
      <c r="J402" s="94">
        <v>139375</v>
      </c>
      <c r="K402" s="94">
        <v>139375</v>
      </c>
      <c r="L402" s="47">
        <v>148278</v>
      </c>
      <c r="M402" s="107">
        <f aca="true" t="shared" si="54" ref="M402:M462">L402/K402</f>
        <v>1.0638780269058297</v>
      </c>
      <c r="N402" s="115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</row>
    <row r="403" spans="1:46" ht="12.75">
      <c r="A403" s="98" t="s">
        <v>387</v>
      </c>
      <c r="B403" s="92" t="s">
        <v>413</v>
      </c>
      <c r="C403" s="94">
        <v>0</v>
      </c>
      <c r="D403" s="94">
        <v>0</v>
      </c>
      <c r="E403" s="94">
        <v>0</v>
      </c>
      <c r="F403" s="94">
        <v>0</v>
      </c>
      <c r="G403" s="94">
        <v>0</v>
      </c>
      <c r="H403" s="94">
        <v>0</v>
      </c>
      <c r="I403" s="94">
        <v>0</v>
      </c>
      <c r="J403" s="94">
        <v>4696</v>
      </c>
      <c r="K403" s="94">
        <v>4696</v>
      </c>
      <c r="L403" s="92">
        <v>4696</v>
      </c>
      <c r="M403" s="107">
        <v>0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</row>
    <row r="404" spans="1:46" ht="12.75">
      <c r="A404" s="98" t="s">
        <v>385</v>
      </c>
      <c r="B404" s="92" t="s">
        <v>389</v>
      </c>
      <c r="C404" s="94">
        <v>0</v>
      </c>
      <c r="D404" s="94">
        <v>0</v>
      </c>
      <c r="E404" s="94">
        <v>0</v>
      </c>
      <c r="F404" s="94">
        <v>20000</v>
      </c>
      <c r="G404" s="94">
        <v>20000</v>
      </c>
      <c r="H404" s="94">
        <v>20000</v>
      </c>
      <c r="I404" s="94">
        <v>20000</v>
      </c>
      <c r="J404" s="94">
        <v>20000</v>
      </c>
      <c r="K404" s="94">
        <v>20000</v>
      </c>
      <c r="L404" s="47">
        <v>13091</v>
      </c>
      <c r="M404" s="107">
        <f t="shared" si="54"/>
        <v>0.65455</v>
      </c>
      <c r="N404" s="115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</row>
    <row r="405" spans="1:46" ht="12.75">
      <c r="A405" s="98" t="s">
        <v>385</v>
      </c>
      <c r="B405" s="92" t="s">
        <v>418</v>
      </c>
      <c r="C405" s="94"/>
      <c r="D405" s="94"/>
      <c r="E405" s="94"/>
      <c r="F405" s="94"/>
      <c r="G405" s="94"/>
      <c r="H405" s="94"/>
      <c r="I405" s="94"/>
      <c r="J405" s="94"/>
      <c r="K405" s="94">
        <v>2488</v>
      </c>
      <c r="L405" s="47">
        <v>9073</v>
      </c>
      <c r="M405" s="107">
        <f t="shared" si="54"/>
        <v>3.6467041800643085</v>
      </c>
      <c r="N405" s="115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</row>
    <row r="406" spans="1:46" ht="12.75">
      <c r="A406" s="56">
        <v>717001</v>
      </c>
      <c r="B406" s="48" t="s">
        <v>286</v>
      </c>
      <c r="C406" s="47">
        <v>5018</v>
      </c>
      <c r="D406" s="47">
        <v>5018</v>
      </c>
      <c r="E406" s="47">
        <v>5018</v>
      </c>
      <c r="F406" s="47">
        <v>5018</v>
      </c>
      <c r="G406" s="47">
        <v>5018</v>
      </c>
      <c r="H406" s="47">
        <v>5018</v>
      </c>
      <c r="I406" s="47">
        <v>5018</v>
      </c>
      <c r="J406" s="47">
        <v>5018</v>
      </c>
      <c r="K406" s="47">
        <v>5018</v>
      </c>
      <c r="L406" s="47"/>
      <c r="M406" s="107">
        <f t="shared" si="54"/>
        <v>0</v>
      </c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</row>
    <row r="407" spans="1:46" ht="12.75">
      <c r="A407" s="56">
        <v>717001</v>
      </c>
      <c r="B407" s="48" t="s">
        <v>402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51712</v>
      </c>
      <c r="J407" s="47">
        <v>51712</v>
      </c>
      <c r="K407" s="47">
        <v>66491</v>
      </c>
      <c r="L407" s="47">
        <v>58254</v>
      </c>
      <c r="M407" s="107">
        <f t="shared" si="54"/>
        <v>0.8761185724383751</v>
      </c>
      <c r="N407" s="115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</row>
    <row r="408" spans="1:46" ht="12.75">
      <c r="A408" s="56">
        <v>717001</v>
      </c>
      <c r="B408" s="48" t="s">
        <v>352</v>
      </c>
      <c r="C408" s="47">
        <v>31600</v>
      </c>
      <c r="D408" s="47">
        <v>31600</v>
      </c>
      <c r="E408" s="47">
        <v>31600</v>
      </c>
      <c r="F408" s="47">
        <v>31600</v>
      </c>
      <c r="G408" s="47">
        <v>31600</v>
      </c>
      <c r="H408" s="47">
        <v>31600</v>
      </c>
      <c r="I408" s="47">
        <v>0</v>
      </c>
      <c r="J408" s="47">
        <v>0</v>
      </c>
      <c r="K408" s="47">
        <v>0</v>
      </c>
      <c r="L408" s="47"/>
      <c r="M408" s="107">
        <v>0</v>
      </c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</row>
    <row r="409" spans="1:46" ht="12.75">
      <c r="A409" s="56">
        <v>717001</v>
      </c>
      <c r="B409" s="48" t="s">
        <v>287</v>
      </c>
      <c r="C409" s="47">
        <v>0</v>
      </c>
      <c r="D409" s="47">
        <v>0</v>
      </c>
      <c r="E409" s="47">
        <v>0</v>
      </c>
      <c r="F409" s="47">
        <v>0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/>
      <c r="M409" s="107">
        <v>0</v>
      </c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</row>
    <row r="410" spans="1:46" ht="12.75">
      <c r="A410" s="56">
        <v>717001</v>
      </c>
      <c r="B410" s="48" t="s">
        <v>349</v>
      </c>
      <c r="C410" s="47">
        <v>31100</v>
      </c>
      <c r="D410" s="47">
        <v>31100</v>
      </c>
      <c r="E410" s="47">
        <v>31100</v>
      </c>
      <c r="F410" s="47">
        <v>31100</v>
      </c>
      <c r="G410" s="47">
        <v>31100</v>
      </c>
      <c r="H410" s="47">
        <v>31100</v>
      </c>
      <c r="I410" s="47">
        <v>31100</v>
      </c>
      <c r="J410" s="47">
        <v>31100</v>
      </c>
      <c r="K410" s="47">
        <v>31100</v>
      </c>
      <c r="L410" s="47">
        <v>28216</v>
      </c>
      <c r="M410" s="107">
        <f t="shared" si="54"/>
        <v>0.9072668810289389</v>
      </c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</row>
    <row r="411" spans="1:46" ht="12.75">
      <c r="A411" s="56">
        <v>717002</v>
      </c>
      <c r="B411" s="48" t="s">
        <v>365</v>
      </c>
      <c r="C411" s="47">
        <v>0</v>
      </c>
      <c r="D411" s="47">
        <v>85000</v>
      </c>
      <c r="E411" s="47">
        <v>85000</v>
      </c>
      <c r="F411" s="47">
        <v>85000</v>
      </c>
      <c r="G411" s="47">
        <v>85000</v>
      </c>
      <c r="H411" s="47">
        <v>85000</v>
      </c>
      <c r="I411" s="47">
        <v>85000</v>
      </c>
      <c r="J411" s="47">
        <v>85000</v>
      </c>
      <c r="K411" s="47">
        <v>85000</v>
      </c>
      <c r="L411" s="47">
        <v>78407</v>
      </c>
      <c r="M411" s="107">
        <f t="shared" si="54"/>
        <v>0.922435294117647</v>
      </c>
      <c r="N411" s="115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</row>
    <row r="412" spans="1:46" ht="12.75">
      <c r="A412" s="56">
        <v>717002</v>
      </c>
      <c r="B412" s="48" t="s">
        <v>343</v>
      </c>
      <c r="C412" s="47">
        <v>30500</v>
      </c>
      <c r="D412" s="47">
        <v>30500</v>
      </c>
      <c r="E412" s="47">
        <v>30500</v>
      </c>
      <c r="F412" s="47">
        <v>30500</v>
      </c>
      <c r="G412" s="47">
        <v>30500</v>
      </c>
      <c r="H412" s="47">
        <v>30500</v>
      </c>
      <c r="I412" s="47">
        <v>27812</v>
      </c>
      <c r="J412" s="47">
        <v>27812</v>
      </c>
      <c r="K412" s="47">
        <v>27812</v>
      </c>
      <c r="L412" s="47">
        <v>28089</v>
      </c>
      <c r="M412" s="107">
        <f t="shared" si="54"/>
        <v>1.0099597296131166</v>
      </c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</row>
    <row r="413" spans="1:46" ht="12.75">
      <c r="A413" s="56" t="s">
        <v>385</v>
      </c>
      <c r="B413" s="48" t="s">
        <v>419</v>
      </c>
      <c r="C413" s="47">
        <v>4988</v>
      </c>
      <c r="D413" s="47">
        <v>4988</v>
      </c>
      <c r="E413" s="47">
        <v>4988</v>
      </c>
      <c r="F413" s="47">
        <v>4988</v>
      </c>
      <c r="G413" s="47">
        <v>4988</v>
      </c>
      <c r="H413" s="47">
        <v>4988</v>
      </c>
      <c r="I413" s="47">
        <v>4988</v>
      </c>
      <c r="J413" s="47">
        <v>4988</v>
      </c>
      <c r="K413" s="47">
        <v>14205</v>
      </c>
      <c r="L413" s="47">
        <v>13901</v>
      </c>
      <c r="M413" s="107">
        <f t="shared" si="54"/>
        <v>0.9785990848292855</v>
      </c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</row>
    <row r="414" spans="1:46" ht="12.75">
      <c r="A414" s="56" t="s">
        <v>288</v>
      </c>
      <c r="B414" s="48" t="s">
        <v>289</v>
      </c>
      <c r="C414" s="90">
        <v>0</v>
      </c>
      <c r="D414" s="90">
        <v>0</v>
      </c>
      <c r="E414" s="90">
        <v>0</v>
      </c>
      <c r="F414" s="90">
        <v>0</v>
      </c>
      <c r="G414" s="90">
        <v>0</v>
      </c>
      <c r="H414" s="90">
        <v>0</v>
      </c>
      <c r="I414" s="90">
        <v>0</v>
      </c>
      <c r="J414" s="90">
        <v>0</v>
      </c>
      <c r="K414" s="90">
        <v>0</v>
      </c>
      <c r="L414" s="47"/>
      <c r="M414" s="107">
        <v>0</v>
      </c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</row>
    <row r="415" spans="1:46" ht="15">
      <c r="A415" s="91"/>
      <c r="B415" s="88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107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</row>
    <row r="416" spans="1:46" ht="15.75">
      <c r="A416" s="89" t="s">
        <v>290</v>
      </c>
      <c r="B416" s="51" t="s">
        <v>291</v>
      </c>
      <c r="C416" s="60">
        <f aca="true" t="shared" si="55" ref="C416:L416">SUM(C417:C417)</f>
        <v>0</v>
      </c>
      <c r="D416" s="60">
        <f t="shared" si="55"/>
        <v>0</v>
      </c>
      <c r="E416" s="60">
        <f t="shared" si="55"/>
        <v>0</v>
      </c>
      <c r="F416" s="60">
        <f t="shared" si="55"/>
        <v>0</v>
      </c>
      <c r="G416" s="60">
        <f t="shared" si="55"/>
        <v>0</v>
      </c>
      <c r="H416" s="60">
        <f t="shared" si="55"/>
        <v>0</v>
      </c>
      <c r="I416" s="60">
        <f t="shared" si="55"/>
        <v>0</v>
      </c>
      <c r="J416" s="60">
        <f t="shared" si="55"/>
        <v>0</v>
      </c>
      <c r="K416" s="60">
        <f t="shared" si="55"/>
        <v>0</v>
      </c>
      <c r="L416" s="60">
        <f t="shared" si="55"/>
        <v>0</v>
      </c>
      <c r="M416" s="113">
        <v>0</v>
      </c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</row>
    <row r="417" spans="1:46" ht="12.75">
      <c r="A417" s="91" t="s">
        <v>288</v>
      </c>
      <c r="B417" s="48" t="s">
        <v>292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107">
        <v>0</v>
      </c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</row>
    <row r="418" spans="1:46" ht="12.75">
      <c r="A418" s="53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107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</row>
    <row r="419" spans="1:46" ht="15.75">
      <c r="A419" s="50" t="s">
        <v>173</v>
      </c>
      <c r="B419" s="51" t="s">
        <v>174</v>
      </c>
      <c r="C419" s="60">
        <f aca="true" t="shared" si="56" ref="C419:I419">SUM(C420:C436)</f>
        <v>1751213</v>
      </c>
      <c r="D419" s="60">
        <f t="shared" si="56"/>
        <v>1751213</v>
      </c>
      <c r="E419" s="60">
        <f t="shared" si="56"/>
        <v>1751213</v>
      </c>
      <c r="F419" s="60">
        <f t="shared" si="56"/>
        <v>1741613</v>
      </c>
      <c r="G419" s="60">
        <f t="shared" si="56"/>
        <v>1741613</v>
      </c>
      <c r="H419" s="60">
        <f t="shared" si="56"/>
        <v>1741613</v>
      </c>
      <c r="I419" s="60">
        <f t="shared" si="56"/>
        <v>1741613</v>
      </c>
      <c r="J419" s="60">
        <f>SUM(J420:J436)</f>
        <v>1742884</v>
      </c>
      <c r="K419" s="60">
        <f>SUM(K420:K436)</f>
        <v>1742884</v>
      </c>
      <c r="L419" s="60">
        <f>SUM(L420:L436)</f>
        <v>504974</v>
      </c>
      <c r="M419" s="113">
        <f t="shared" si="54"/>
        <v>0.2897347155633995</v>
      </c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</row>
    <row r="420" spans="1:46" ht="12.75">
      <c r="A420" s="56">
        <v>717000</v>
      </c>
      <c r="B420" s="48" t="s">
        <v>293</v>
      </c>
      <c r="C420" s="47"/>
      <c r="D420" s="47"/>
      <c r="E420" s="47"/>
      <c r="F420" s="47"/>
      <c r="G420" s="47"/>
      <c r="H420" s="47"/>
      <c r="I420" s="47"/>
      <c r="J420" s="47"/>
      <c r="K420" s="47"/>
      <c r="L420" s="47">
        <v>0</v>
      </c>
      <c r="M420" s="107">
        <v>0</v>
      </c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</row>
    <row r="421" spans="1:46" ht="12.75">
      <c r="A421" s="56" t="s">
        <v>366</v>
      </c>
      <c r="B421" s="48" t="s">
        <v>294</v>
      </c>
      <c r="C421" s="47">
        <v>1619973</v>
      </c>
      <c r="D421" s="47">
        <v>1619973</v>
      </c>
      <c r="E421" s="47">
        <v>1619973</v>
      </c>
      <c r="F421" s="47">
        <v>1619973</v>
      </c>
      <c r="G421" s="47">
        <v>1619973</v>
      </c>
      <c r="H421" s="47">
        <v>1619973</v>
      </c>
      <c r="I421" s="47">
        <v>1619973</v>
      </c>
      <c r="J421" s="47">
        <v>1619973</v>
      </c>
      <c r="K421" s="47">
        <v>1619973</v>
      </c>
      <c r="L421" s="47">
        <v>417650</v>
      </c>
      <c r="M421" s="107">
        <f t="shared" si="54"/>
        <v>0.2578129388576229</v>
      </c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</row>
    <row r="422" spans="1:46" ht="12.75">
      <c r="A422" s="56" t="s">
        <v>366</v>
      </c>
      <c r="B422" s="48" t="s">
        <v>295</v>
      </c>
      <c r="C422" s="47">
        <v>0</v>
      </c>
      <c r="D422" s="47">
        <v>0</v>
      </c>
      <c r="E422" s="47">
        <v>0</v>
      </c>
      <c r="F422" s="47">
        <v>0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/>
      <c r="M422" s="107">
        <v>0</v>
      </c>
      <c r="N422" s="115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</row>
    <row r="423" spans="1:46" ht="12.75">
      <c r="A423" s="56" t="s">
        <v>366</v>
      </c>
      <c r="B423" s="48" t="s">
        <v>345</v>
      </c>
      <c r="C423" s="47">
        <v>4500</v>
      </c>
      <c r="D423" s="47">
        <v>4500</v>
      </c>
      <c r="E423" s="47">
        <v>4500</v>
      </c>
      <c r="F423" s="47">
        <v>4700</v>
      </c>
      <c r="G423" s="47">
        <v>4700</v>
      </c>
      <c r="H423" s="47">
        <v>4700</v>
      </c>
      <c r="I423" s="47">
        <v>4700</v>
      </c>
      <c r="J423" s="47">
        <v>4700</v>
      </c>
      <c r="K423" s="47">
        <v>4700</v>
      </c>
      <c r="L423" s="47">
        <v>5050</v>
      </c>
      <c r="M423" s="107">
        <f t="shared" si="54"/>
        <v>1.074468085106383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</row>
    <row r="424" spans="1:46" ht="12.75">
      <c r="A424" s="56" t="s">
        <v>396</v>
      </c>
      <c r="B424" s="48" t="s">
        <v>346</v>
      </c>
      <c r="C424" s="47">
        <v>10000</v>
      </c>
      <c r="D424" s="47">
        <v>10000</v>
      </c>
      <c r="E424" s="47">
        <v>10000</v>
      </c>
      <c r="F424" s="47">
        <v>9000</v>
      </c>
      <c r="G424" s="47">
        <v>9000</v>
      </c>
      <c r="H424" s="47">
        <v>9000</v>
      </c>
      <c r="I424" s="47">
        <v>9000</v>
      </c>
      <c r="J424" s="47">
        <v>9000</v>
      </c>
      <c r="K424" s="47">
        <v>9000</v>
      </c>
      <c r="L424" s="47">
        <v>9000</v>
      </c>
      <c r="M424" s="107">
        <f t="shared" si="54"/>
        <v>1</v>
      </c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</row>
    <row r="425" spans="1:46" s="105" customFormat="1" ht="12.75">
      <c r="A425" s="56" t="s">
        <v>366</v>
      </c>
      <c r="B425" s="48" t="s">
        <v>450</v>
      </c>
      <c r="C425" s="47"/>
      <c r="D425" s="47"/>
      <c r="E425" s="47"/>
      <c r="F425" s="47"/>
      <c r="G425" s="47"/>
      <c r="H425" s="47"/>
      <c r="I425" s="47"/>
      <c r="J425" s="47"/>
      <c r="K425" s="47"/>
      <c r="L425" s="47">
        <v>9963</v>
      </c>
      <c r="M425" s="107">
        <v>0</v>
      </c>
      <c r="N425" s="115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</row>
    <row r="426" spans="1:46" ht="12.75">
      <c r="A426" s="56" t="s">
        <v>366</v>
      </c>
      <c r="B426" s="48" t="s">
        <v>340</v>
      </c>
      <c r="C426" s="47">
        <v>15000</v>
      </c>
      <c r="D426" s="47">
        <v>15000</v>
      </c>
      <c r="E426" s="47">
        <v>15000</v>
      </c>
      <c r="F426" s="47">
        <v>15000</v>
      </c>
      <c r="G426" s="47">
        <v>15000</v>
      </c>
      <c r="H426" s="47">
        <v>15000</v>
      </c>
      <c r="I426" s="47">
        <v>15000</v>
      </c>
      <c r="J426" s="47">
        <v>15000</v>
      </c>
      <c r="K426" s="47">
        <v>15000</v>
      </c>
      <c r="L426" s="47"/>
      <c r="M426" s="107">
        <f t="shared" si="54"/>
        <v>0</v>
      </c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</row>
    <row r="427" spans="1:46" ht="12.75">
      <c r="A427" s="56">
        <v>717001</v>
      </c>
      <c r="B427" s="48" t="s">
        <v>414</v>
      </c>
      <c r="C427" s="47">
        <v>0</v>
      </c>
      <c r="D427" s="47">
        <v>0</v>
      </c>
      <c r="E427" s="47">
        <v>0</v>
      </c>
      <c r="F427" s="47">
        <v>0</v>
      </c>
      <c r="G427" s="47">
        <v>0</v>
      </c>
      <c r="H427" s="47">
        <v>0</v>
      </c>
      <c r="I427" s="47">
        <v>0</v>
      </c>
      <c r="J427" s="47">
        <v>1271</v>
      </c>
      <c r="K427" s="47">
        <v>1271</v>
      </c>
      <c r="L427" s="47">
        <v>1223</v>
      </c>
      <c r="M427" s="107">
        <f t="shared" si="54"/>
        <v>0.962234461054288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</row>
    <row r="428" spans="1:46" ht="12.75">
      <c r="A428" s="56">
        <v>717001</v>
      </c>
      <c r="B428" s="48" t="s">
        <v>390</v>
      </c>
      <c r="C428" s="47">
        <v>0</v>
      </c>
      <c r="D428" s="47">
        <v>0</v>
      </c>
      <c r="E428" s="47">
        <v>0</v>
      </c>
      <c r="F428" s="47">
        <v>12000</v>
      </c>
      <c r="G428" s="47">
        <v>12000</v>
      </c>
      <c r="H428" s="47">
        <v>12000</v>
      </c>
      <c r="I428" s="47">
        <v>12000</v>
      </c>
      <c r="J428" s="47">
        <v>12000</v>
      </c>
      <c r="K428" s="47">
        <v>12000</v>
      </c>
      <c r="L428" s="47">
        <v>11016</v>
      </c>
      <c r="M428" s="107">
        <f t="shared" si="54"/>
        <v>0.918</v>
      </c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</row>
    <row r="429" spans="1:46" ht="12.75">
      <c r="A429" s="56">
        <v>717001</v>
      </c>
      <c r="B429" s="48" t="s">
        <v>391</v>
      </c>
      <c r="C429" s="47">
        <v>0</v>
      </c>
      <c r="D429" s="47">
        <v>0</v>
      </c>
      <c r="E429" s="47">
        <v>0</v>
      </c>
      <c r="F429" s="47">
        <v>3600</v>
      </c>
      <c r="G429" s="47">
        <v>3600</v>
      </c>
      <c r="H429" s="47">
        <v>3600</v>
      </c>
      <c r="I429" s="47">
        <v>3600</v>
      </c>
      <c r="J429" s="47">
        <v>3600</v>
      </c>
      <c r="K429" s="47">
        <v>3600</v>
      </c>
      <c r="L429" s="47">
        <v>3197</v>
      </c>
      <c r="M429" s="107">
        <f t="shared" si="54"/>
        <v>0.8880555555555556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</row>
    <row r="430" spans="1:46" ht="12.75">
      <c r="A430" s="56">
        <v>717001</v>
      </c>
      <c r="B430" s="48" t="s">
        <v>347</v>
      </c>
      <c r="C430" s="47">
        <v>26800</v>
      </c>
      <c r="D430" s="47">
        <v>26800</v>
      </c>
      <c r="E430" s="47">
        <v>26800</v>
      </c>
      <c r="F430" s="47">
        <v>0</v>
      </c>
      <c r="G430" s="47">
        <v>0</v>
      </c>
      <c r="H430" s="47">
        <v>0</v>
      </c>
      <c r="I430" s="47">
        <v>0</v>
      </c>
      <c r="J430" s="47">
        <v>0</v>
      </c>
      <c r="K430" s="47">
        <v>0</v>
      </c>
      <c r="L430" s="47"/>
      <c r="M430" s="107">
        <v>0</v>
      </c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</row>
    <row r="431" spans="1:46" ht="12.75">
      <c r="A431" s="56" t="s">
        <v>366</v>
      </c>
      <c r="B431" s="92" t="s">
        <v>333</v>
      </c>
      <c r="C431" s="47">
        <v>0</v>
      </c>
      <c r="D431" s="47">
        <v>0</v>
      </c>
      <c r="E431" s="47">
        <v>0</v>
      </c>
      <c r="F431" s="47">
        <v>0</v>
      </c>
      <c r="G431" s="47">
        <v>0</v>
      </c>
      <c r="H431" s="47">
        <v>0</v>
      </c>
      <c r="I431" s="47">
        <v>0</v>
      </c>
      <c r="J431" s="47">
        <v>0</v>
      </c>
      <c r="K431" s="47">
        <v>0</v>
      </c>
      <c r="L431" s="47"/>
      <c r="M431" s="107">
        <v>0</v>
      </c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</row>
    <row r="432" spans="1:46" ht="12.75">
      <c r="A432" s="56">
        <v>717000</v>
      </c>
      <c r="B432" s="92" t="s">
        <v>348</v>
      </c>
      <c r="C432" s="47">
        <v>8800</v>
      </c>
      <c r="D432" s="47">
        <v>8800</v>
      </c>
      <c r="E432" s="47">
        <v>8800</v>
      </c>
      <c r="F432" s="47">
        <v>8800</v>
      </c>
      <c r="G432" s="47">
        <v>8800</v>
      </c>
      <c r="H432" s="47">
        <v>8800</v>
      </c>
      <c r="I432" s="47">
        <v>8800</v>
      </c>
      <c r="J432" s="47">
        <v>8800</v>
      </c>
      <c r="K432" s="47">
        <v>8800</v>
      </c>
      <c r="L432" s="47">
        <v>3825</v>
      </c>
      <c r="M432" s="107">
        <f t="shared" si="54"/>
        <v>0.4346590909090909</v>
      </c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</row>
    <row r="433" spans="1:46" ht="12.75">
      <c r="A433" s="56">
        <v>717000</v>
      </c>
      <c r="B433" s="92" t="s">
        <v>344</v>
      </c>
      <c r="C433" s="47">
        <v>16600</v>
      </c>
      <c r="D433" s="47">
        <v>16600</v>
      </c>
      <c r="E433" s="47">
        <v>16600</v>
      </c>
      <c r="F433" s="47">
        <v>19000</v>
      </c>
      <c r="G433" s="47">
        <v>19000</v>
      </c>
      <c r="H433" s="47">
        <v>19000</v>
      </c>
      <c r="I433" s="47">
        <v>19000</v>
      </c>
      <c r="J433" s="47">
        <v>19000</v>
      </c>
      <c r="K433" s="47">
        <v>19000</v>
      </c>
      <c r="L433" s="47">
        <v>20050</v>
      </c>
      <c r="M433" s="107">
        <f t="shared" si="54"/>
        <v>1.055263157894737</v>
      </c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</row>
    <row r="434" spans="1:46" ht="12.75">
      <c r="A434" s="56">
        <v>717000</v>
      </c>
      <c r="B434" s="92" t="s">
        <v>351</v>
      </c>
      <c r="C434" s="47">
        <v>3000</v>
      </c>
      <c r="D434" s="47">
        <v>3000</v>
      </c>
      <c r="E434" s="47">
        <v>3000</v>
      </c>
      <c r="F434" s="47">
        <v>3000</v>
      </c>
      <c r="G434" s="47">
        <v>3000</v>
      </c>
      <c r="H434" s="47">
        <v>3000</v>
      </c>
      <c r="I434" s="47">
        <v>3000</v>
      </c>
      <c r="J434" s="47">
        <v>3000</v>
      </c>
      <c r="K434" s="47">
        <v>3000</v>
      </c>
      <c r="L434" s="47"/>
      <c r="M434" s="107">
        <f t="shared" si="54"/>
        <v>0</v>
      </c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</row>
    <row r="435" spans="1:46" ht="12.75">
      <c r="A435" s="56">
        <v>711000</v>
      </c>
      <c r="B435" s="48" t="s">
        <v>350</v>
      </c>
      <c r="C435" s="47">
        <v>30940</v>
      </c>
      <c r="D435" s="47">
        <v>30940</v>
      </c>
      <c r="E435" s="47">
        <v>30940</v>
      </c>
      <c r="F435" s="47">
        <v>30940</v>
      </c>
      <c r="G435" s="47">
        <v>30940</v>
      </c>
      <c r="H435" s="47">
        <v>30940</v>
      </c>
      <c r="I435" s="47">
        <v>30940</v>
      </c>
      <c r="J435" s="47">
        <v>30940</v>
      </c>
      <c r="K435" s="47">
        <v>30940</v>
      </c>
      <c r="L435" s="47">
        <v>24000</v>
      </c>
      <c r="M435" s="107">
        <f t="shared" si="54"/>
        <v>0.7756948933419522</v>
      </c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</row>
    <row r="436" spans="1:46" ht="12.75">
      <c r="A436" s="56">
        <v>716000</v>
      </c>
      <c r="B436" s="48" t="s">
        <v>297</v>
      </c>
      <c r="C436" s="47">
        <v>15600</v>
      </c>
      <c r="D436" s="47">
        <v>15600</v>
      </c>
      <c r="E436" s="47">
        <v>15600</v>
      </c>
      <c r="F436" s="47">
        <v>15600</v>
      </c>
      <c r="G436" s="47">
        <v>15600</v>
      </c>
      <c r="H436" s="47">
        <v>15600</v>
      </c>
      <c r="I436" s="47">
        <v>15600</v>
      </c>
      <c r="J436" s="47">
        <v>15600</v>
      </c>
      <c r="K436" s="47">
        <v>15600</v>
      </c>
      <c r="L436" s="47"/>
      <c r="M436" s="107">
        <f t="shared" si="54"/>
        <v>0</v>
      </c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</row>
    <row r="437" spans="1:46" ht="12.75">
      <c r="A437" s="56"/>
      <c r="B437" s="48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107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</row>
    <row r="438" spans="1:46" ht="15.75">
      <c r="A438" s="50" t="s">
        <v>180</v>
      </c>
      <c r="B438" s="55" t="s">
        <v>181</v>
      </c>
      <c r="C438" s="55">
        <f>C440</f>
        <v>11200</v>
      </c>
      <c r="D438" s="55">
        <f>D440</f>
        <v>11200</v>
      </c>
      <c r="E438" s="52">
        <f aca="true" t="shared" si="57" ref="E438:J438">SUM(E439:E440)</f>
        <v>12700</v>
      </c>
      <c r="F438" s="52">
        <f t="shared" si="57"/>
        <v>12700</v>
      </c>
      <c r="G438" s="52">
        <f t="shared" si="57"/>
        <v>12700</v>
      </c>
      <c r="H438" s="52">
        <f t="shared" si="57"/>
        <v>12700</v>
      </c>
      <c r="I438" s="52">
        <f t="shared" si="57"/>
        <v>12700</v>
      </c>
      <c r="J438" s="52">
        <f t="shared" si="57"/>
        <v>12700</v>
      </c>
      <c r="K438" s="52">
        <f>SUM(K439:K440)</f>
        <v>12700</v>
      </c>
      <c r="L438" s="52">
        <f>SUM(L439:L440)</f>
        <v>11183</v>
      </c>
      <c r="M438" s="113">
        <f t="shared" si="54"/>
        <v>0.8805511811023622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</row>
    <row r="439" spans="1:46" ht="12.75">
      <c r="A439" s="66">
        <v>717000</v>
      </c>
      <c r="B439" s="58" t="s">
        <v>378</v>
      </c>
      <c r="C439" s="58">
        <v>0</v>
      </c>
      <c r="D439" s="58">
        <v>0</v>
      </c>
      <c r="E439" s="92">
        <v>1500</v>
      </c>
      <c r="F439" s="92">
        <v>1500</v>
      </c>
      <c r="G439" s="92">
        <v>1500</v>
      </c>
      <c r="H439" s="92">
        <v>1500</v>
      </c>
      <c r="I439" s="92">
        <v>1500</v>
      </c>
      <c r="J439" s="92">
        <v>1500</v>
      </c>
      <c r="K439" s="92">
        <v>1500</v>
      </c>
      <c r="L439" s="47"/>
      <c r="M439" s="107">
        <f t="shared" si="54"/>
        <v>0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</row>
    <row r="440" spans="1:46" ht="12.75">
      <c r="A440" s="56">
        <v>717001</v>
      </c>
      <c r="B440" s="48" t="s">
        <v>298</v>
      </c>
      <c r="C440" s="47">
        <v>11200</v>
      </c>
      <c r="D440" s="47">
        <v>11200</v>
      </c>
      <c r="E440" s="47">
        <v>11200</v>
      </c>
      <c r="F440" s="47">
        <v>11200</v>
      </c>
      <c r="G440" s="47">
        <v>11200</v>
      </c>
      <c r="H440" s="47">
        <v>11200</v>
      </c>
      <c r="I440" s="47">
        <v>11200</v>
      </c>
      <c r="J440" s="47">
        <v>11200</v>
      </c>
      <c r="K440" s="47">
        <v>11200</v>
      </c>
      <c r="L440" s="47">
        <v>11183</v>
      </c>
      <c r="M440" s="107">
        <f t="shared" si="54"/>
        <v>0.9984821428571429</v>
      </c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</row>
    <row r="441" spans="1:46" ht="12.75">
      <c r="A441" s="56"/>
      <c r="B441" s="48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107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</row>
    <row r="442" spans="1:46" ht="15.75">
      <c r="A442" s="50" t="s">
        <v>195</v>
      </c>
      <c r="B442" s="55" t="s">
        <v>196</v>
      </c>
      <c r="C442" s="52">
        <f>SUM(C444:C445)</f>
        <v>156000</v>
      </c>
      <c r="D442" s="52">
        <f aca="true" t="shared" si="58" ref="D442:I442">SUM(D443:D445)</f>
        <v>290126</v>
      </c>
      <c r="E442" s="52">
        <f t="shared" si="58"/>
        <v>290126</v>
      </c>
      <c r="F442" s="52">
        <f t="shared" si="58"/>
        <v>290126</v>
      </c>
      <c r="G442" s="52">
        <f t="shared" si="58"/>
        <v>290126</v>
      </c>
      <c r="H442" s="52">
        <f t="shared" si="58"/>
        <v>290126</v>
      </c>
      <c r="I442" s="52">
        <f t="shared" si="58"/>
        <v>290126</v>
      </c>
      <c r="J442" s="52">
        <f>SUM(J443:J445)</f>
        <v>290126</v>
      </c>
      <c r="K442" s="52">
        <f>SUM(K443:K445)</f>
        <v>290126</v>
      </c>
      <c r="L442" s="52">
        <f>SUM(L443:L445)</f>
        <v>60</v>
      </c>
      <c r="M442" s="113">
        <f t="shared" si="54"/>
        <v>0.0002068066977795854</v>
      </c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</row>
    <row r="443" spans="1:46" ht="12.75">
      <c r="A443" s="66" t="s">
        <v>366</v>
      </c>
      <c r="B443" s="58" t="s">
        <v>367</v>
      </c>
      <c r="C443" s="92">
        <v>0</v>
      </c>
      <c r="D443" s="92">
        <v>134126</v>
      </c>
      <c r="E443" s="92">
        <v>134126</v>
      </c>
      <c r="F443" s="92">
        <v>134126</v>
      </c>
      <c r="G443" s="92">
        <v>134126</v>
      </c>
      <c r="H443" s="92">
        <v>134126</v>
      </c>
      <c r="I443" s="92">
        <v>134126</v>
      </c>
      <c r="J443" s="92">
        <v>134126</v>
      </c>
      <c r="K443" s="92">
        <v>134126</v>
      </c>
      <c r="L443" s="47"/>
      <c r="M443" s="107">
        <f t="shared" si="54"/>
        <v>0</v>
      </c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</row>
    <row r="444" spans="1:46" ht="12.75">
      <c r="A444" s="56" t="s">
        <v>366</v>
      </c>
      <c r="B444" s="48" t="s">
        <v>296</v>
      </c>
      <c r="C444" s="47">
        <v>120000</v>
      </c>
      <c r="D444" s="47">
        <v>120000</v>
      </c>
      <c r="E444" s="47">
        <v>120000</v>
      </c>
      <c r="F444" s="47">
        <v>120000</v>
      </c>
      <c r="G444" s="47">
        <v>120000</v>
      </c>
      <c r="H444" s="47">
        <v>120000</v>
      </c>
      <c r="I444" s="47">
        <v>120000</v>
      </c>
      <c r="J444" s="47">
        <v>120000</v>
      </c>
      <c r="K444" s="47">
        <v>120000</v>
      </c>
      <c r="L444" s="47"/>
      <c r="M444" s="107">
        <f t="shared" si="54"/>
        <v>0</v>
      </c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</row>
    <row r="445" spans="1:46" ht="12.75">
      <c r="A445" s="66" t="s">
        <v>366</v>
      </c>
      <c r="B445" s="58" t="s">
        <v>339</v>
      </c>
      <c r="C445" s="93">
        <v>36000</v>
      </c>
      <c r="D445" s="93">
        <v>36000</v>
      </c>
      <c r="E445" s="93">
        <v>36000</v>
      </c>
      <c r="F445" s="93">
        <v>36000</v>
      </c>
      <c r="G445" s="93">
        <v>36000</v>
      </c>
      <c r="H445" s="93">
        <v>36000</v>
      </c>
      <c r="I445" s="93">
        <v>36000</v>
      </c>
      <c r="J445" s="93">
        <v>36000</v>
      </c>
      <c r="K445" s="93">
        <v>36000</v>
      </c>
      <c r="L445" s="47">
        <v>60</v>
      </c>
      <c r="M445" s="107">
        <f t="shared" si="54"/>
        <v>0.0016666666666666668</v>
      </c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</row>
    <row r="446" spans="1:46" ht="15.75">
      <c r="A446" s="54"/>
      <c r="B446" s="48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107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</row>
    <row r="447" spans="1:46" ht="15.75">
      <c r="A447" s="50" t="s">
        <v>218</v>
      </c>
      <c r="B447" s="51" t="s">
        <v>299</v>
      </c>
      <c r="C447" s="60">
        <f aca="true" t="shared" si="59" ref="C447:I447">SUM(C448:C450)</f>
        <v>50000</v>
      </c>
      <c r="D447" s="60">
        <f t="shared" si="59"/>
        <v>50000</v>
      </c>
      <c r="E447" s="60">
        <f t="shared" si="59"/>
        <v>50000</v>
      </c>
      <c r="F447" s="60">
        <f t="shared" si="59"/>
        <v>50000</v>
      </c>
      <c r="G447" s="60">
        <f t="shared" si="59"/>
        <v>50000</v>
      </c>
      <c r="H447" s="60">
        <f t="shared" si="59"/>
        <v>50000</v>
      </c>
      <c r="I447" s="60">
        <f t="shared" si="59"/>
        <v>50000</v>
      </c>
      <c r="J447" s="60">
        <f>SUM(J448:J450)</f>
        <v>49000</v>
      </c>
      <c r="K447" s="60">
        <f>SUM(K448:K450)</f>
        <v>56296</v>
      </c>
      <c r="L447" s="60">
        <f>SUM(L448:L450)</f>
        <v>56304</v>
      </c>
      <c r="M447" s="113">
        <f t="shared" si="54"/>
        <v>1.0001421060110842</v>
      </c>
      <c r="N447" s="115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</row>
    <row r="448" spans="1:46" ht="12.75">
      <c r="A448" s="66">
        <v>717000</v>
      </c>
      <c r="B448" s="48" t="s">
        <v>341</v>
      </c>
      <c r="C448" s="94">
        <v>10000</v>
      </c>
      <c r="D448" s="94">
        <v>10000</v>
      </c>
      <c r="E448" s="94">
        <v>10000</v>
      </c>
      <c r="F448" s="94">
        <v>10000</v>
      </c>
      <c r="G448" s="94">
        <v>10000</v>
      </c>
      <c r="H448" s="94">
        <v>10000</v>
      </c>
      <c r="I448" s="94">
        <v>10000</v>
      </c>
      <c r="J448" s="94">
        <v>0</v>
      </c>
      <c r="K448" s="94">
        <v>0</v>
      </c>
      <c r="L448" s="47"/>
      <c r="M448" s="107">
        <v>0</v>
      </c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</row>
    <row r="449" spans="1:46" ht="12.75">
      <c r="A449" s="66">
        <v>717000</v>
      </c>
      <c r="B449" s="48" t="s">
        <v>415</v>
      </c>
      <c r="C449" s="94">
        <v>0</v>
      </c>
      <c r="D449" s="94">
        <v>0</v>
      </c>
      <c r="E449" s="94">
        <v>0</v>
      </c>
      <c r="F449" s="94">
        <v>0</v>
      </c>
      <c r="G449" s="94">
        <v>0</v>
      </c>
      <c r="H449" s="94">
        <v>0</v>
      </c>
      <c r="I449" s="94">
        <v>0</v>
      </c>
      <c r="J449" s="94">
        <v>9000</v>
      </c>
      <c r="K449" s="94">
        <v>9000</v>
      </c>
      <c r="L449" s="47">
        <v>9509</v>
      </c>
      <c r="M449" s="107">
        <f t="shared" si="54"/>
        <v>1.0565555555555555</v>
      </c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</row>
    <row r="450" spans="1:46" ht="12.75">
      <c r="A450" s="66">
        <v>717000</v>
      </c>
      <c r="B450" s="48" t="s">
        <v>300</v>
      </c>
      <c r="C450" s="94">
        <v>40000</v>
      </c>
      <c r="D450" s="94">
        <v>40000</v>
      </c>
      <c r="E450" s="94">
        <v>40000</v>
      </c>
      <c r="F450" s="94">
        <v>40000</v>
      </c>
      <c r="G450" s="94">
        <v>40000</v>
      </c>
      <c r="H450" s="94">
        <v>40000</v>
      </c>
      <c r="I450" s="94">
        <v>40000</v>
      </c>
      <c r="J450" s="94">
        <v>40000</v>
      </c>
      <c r="K450" s="94">
        <v>47296</v>
      </c>
      <c r="L450" s="94">
        <v>46795</v>
      </c>
      <c r="M450" s="107">
        <f t="shared" si="54"/>
        <v>0.9894071380243572</v>
      </c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</row>
    <row r="451" spans="1:46" ht="15.75">
      <c r="A451" s="50"/>
      <c r="B451" s="48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107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</row>
    <row r="452" spans="1:46" ht="15.75">
      <c r="A452" s="50" t="s">
        <v>223</v>
      </c>
      <c r="B452" s="55" t="s">
        <v>224</v>
      </c>
      <c r="C452" s="60">
        <f>SUM(C455:C455)</f>
        <v>17000</v>
      </c>
      <c r="D452" s="60">
        <f>SUM(D455:D455)</f>
        <v>17000</v>
      </c>
      <c r="E452" s="60">
        <f>SUM(E455:E455)</f>
        <v>17000</v>
      </c>
      <c r="F452" s="60">
        <f>SUM(F455:F455)</f>
        <v>27900</v>
      </c>
      <c r="G452" s="60">
        <f aca="true" t="shared" si="60" ref="G452:L452">SUM(G453:G455)</f>
        <v>71900</v>
      </c>
      <c r="H452" s="60">
        <f t="shared" si="60"/>
        <v>71900</v>
      </c>
      <c r="I452" s="60">
        <f t="shared" si="60"/>
        <v>71900</v>
      </c>
      <c r="J452" s="60">
        <f t="shared" si="60"/>
        <v>71900</v>
      </c>
      <c r="K452" s="60">
        <f t="shared" si="60"/>
        <v>71900</v>
      </c>
      <c r="L452" s="60">
        <f t="shared" si="60"/>
        <v>58234</v>
      </c>
      <c r="M452" s="113">
        <f t="shared" si="54"/>
        <v>0.8099304589707927</v>
      </c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</row>
    <row r="453" spans="1:46" ht="12.75">
      <c r="A453" s="102">
        <v>717000</v>
      </c>
      <c r="B453" s="92" t="s">
        <v>393</v>
      </c>
      <c r="C453" s="94">
        <v>0</v>
      </c>
      <c r="D453" s="94">
        <v>0</v>
      </c>
      <c r="E453" s="94">
        <v>0</v>
      </c>
      <c r="F453" s="94">
        <v>0</v>
      </c>
      <c r="G453" s="94">
        <v>20000</v>
      </c>
      <c r="H453" s="94">
        <v>20000</v>
      </c>
      <c r="I453" s="94">
        <v>20000</v>
      </c>
      <c r="J453" s="94">
        <v>20000</v>
      </c>
      <c r="K453" s="94">
        <v>20000</v>
      </c>
      <c r="L453" s="47">
        <v>17533</v>
      </c>
      <c r="M453" s="107">
        <f t="shared" si="54"/>
        <v>0.87665</v>
      </c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</row>
    <row r="454" spans="1:46" ht="12.75">
      <c r="A454" s="102">
        <v>717000</v>
      </c>
      <c r="B454" s="92" t="s">
        <v>394</v>
      </c>
      <c r="C454" s="94">
        <v>0</v>
      </c>
      <c r="D454" s="94">
        <v>0</v>
      </c>
      <c r="E454" s="94">
        <v>0</v>
      </c>
      <c r="F454" s="94">
        <v>0</v>
      </c>
      <c r="G454" s="94">
        <v>24000</v>
      </c>
      <c r="H454" s="94">
        <v>24000</v>
      </c>
      <c r="I454" s="94">
        <v>24000</v>
      </c>
      <c r="J454" s="94">
        <v>24000</v>
      </c>
      <c r="K454" s="94">
        <v>24000</v>
      </c>
      <c r="L454" s="47">
        <v>19327</v>
      </c>
      <c r="M454" s="107">
        <f t="shared" si="54"/>
        <v>0.8052916666666666</v>
      </c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</row>
    <row r="455" spans="1:46" ht="12.75">
      <c r="A455" s="66">
        <v>717000</v>
      </c>
      <c r="B455" s="58" t="s">
        <v>342</v>
      </c>
      <c r="C455" s="94">
        <v>17000</v>
      </c>
      <c r="D455" s="94">
        <v>17000</v>
      </c>
      <c r="E455" s="94">
        <v>17000</v>
      </c>
      <c r="F455" s="94">
        <v>27900</v>
      </c>
      <c r="G455" s="94">
        <v>27900</v>
      </c>
      <c r="H455" s="94">
        <v>27900</v>
      </c>
      <c r="I455" s="94">
        <v>27900</v>
      </c>
      <c r="J455" s="94">
        <v>27900</v>
      </c>
      <c r="K455" s="94">
        <v>27900</v>
      </c>
      <c r="L455" s="47">
        <v>21374</v>
      </c>
      <c r="M455" s="107">
        <f t="shared" si="54"/>
        <v>0.7660931899641578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</row>
    <row r="456" spans="1:46" ht="12.75">
      <c r="A456" s="66"/>
      <c r="B456" s="58"/>
      <c r="C456" s="94"/>
      <c r="D456" s="94"/>
      <c r="E456" s="47"/>
      <c r="F456" s="47"/>
      <c r="G456" s="47"/>
      <c r="H456" s="47"/>
      <c r="I456" s="47"/>
      <c r="J456" s="47"/>
      <c r="K456" s="47"/>
      <c r="L456" s="47"/>
      <c r="M456" s="107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</row>
    <row r="457" spans="1:46" ht="15.75">
      <c r="A457" s="56"/>
      <c r="B457" s="51" t="s">
        <v>301</v>
      </c>
      <c r="C457" s="60">
        <f>C385+C394+C401+C416+C419+C438+C442+C447+C452</f>
        <v>2181075</v>
      </c>
      <c r="D457" s="60">
        <f aca="true" t="shared" si="61" ref="D457:L457">D385+D391+D394+D401+D416+D419+D438+D442+D447+D452</f>
        <v>2423383</v>
      </c>
      <c r="E457" s="60">
        <f t="shared" si="61"/>
        <v>2424883</v>
      </c>
      <c r="F457" s="60">
        <f t="shared" si="61"/>
        <v>2619683</v>
      </c>
      <c r="G457" s="60">
        <f t="shared" si="61"/>
        <v>2663683</v>
      </c>
      <c r="H457" s="60">
        <f t="shared" si="61"/>
        <v>2678183</v>
      </c>
      <c r="I457" s="60">
        <f t="shared" si="61"/>
        <v>2650482</v>
      </c>
      <c r="J457" s="60">
        <f t="shared" si="61"/>
        <v>2665053</v>
      </c>
      <c r="K457" s="60">
        <f t="shared" si="61"/>
        <v>2698833</v>
      </c>
      <c r="L457" s="60">
        <f t="shared" si="61"/>
        <v>1073644</v>
      </c>
      <c r="M457" s="113">
        <f t="shared" si="54"/>
        <v>0.3978178716504504</v>
      </c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</row>
    <row r="458" spans="1:46" ht="15.75">
      <c r="A458" s="4"/>
      <c r="B458" s="5"/>
      <c r="C458" s="2"/>
      <c r="D458" s="2"/>
      <c r="K458" s="2"/>
      <c r="L458" s="115"/>
      <c r="M458" s="11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</row>
    <row r="459" spans="1:46" ht="15.75">
      <c r="A459" s="61" t="s">
        <v>302</v>
      </c>
      <c r="B459" s="61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117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</row>
    <row r="460" spans="1:46" ht="15.75">
      <c r="A460" s="63"/>
      <c r="B460" s="63" t="s">
        <v>303</v>
      </c>
      <c r="C460" s="64">
        <f aca="true" t="shared" si="62" ref="C460:L460">C93</f>
        <v>4585956</v>
      </c>
      <c r="D460" s="64">
        <f t="shared" si="62"/>
        <v>4618306</v>
      </c>
      <c r="E460" s="64">
        <f t="shared" si="62"/>
        <v>4648306</v>
      </c>
      <c r="F460" s="64">
        <f t="shared" si="62"/>
        <v>4648306</v>
      </c>
      <c r="G460" s="64">
        <f t="shared" si="62"/>
        <v>4648306</v>
      </c>
      <c r="H460" s="64">
        <f t="shared" si="62"/>
        <v>4648306</v>
      </c>
      <c r="I460" s="64">
        <f t="shared" si="62"/>
        <v>4748306</v>
      </c>
      <c r="J460" s="64">
        <f t="shared" si="62"/>
        <v>4784786</v>
      </c>
      <c r="K460" s="64">
        <f t="shared" si="62"/>
        <v>4816007</v>
      </c>
      <c r="L460" s="64">
        <f t="shared" si="62"/>
        <v>5011215</v>
      </c>
      <c r="M460" s="118">
        <f t="shared" si="54"/>
        <v>1.04053316367688</v>
      </c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</row>
    <row r="461" spans="1:46" ht="15.75">
      <c r="A461" s="63"/>
      <c r="B461" s="63" t="s">
        <v>304</v>
      </c>
      <c r="C461" s="64">
        <f aca="true" t="shared" si="63" ref="C461:L461">C112</f>
        <v>2420711</v>
      </c>
      <c r="D461" s="64">
        <f t="shared" si="63"/>
        <v>2450711</v>
      </c>
      <c r="E461" s="64">
        <f t="shared" si="63"/>
        <v>2460231</v>
      </c>
      <c r="F461" s="64">
        <f t="shared" si="63"/>
        <v>2460231</v>
      </c>
      <c r="G461" s="64">
        <f t="shared" si="63"/>
        <v>2460231</v>
      </c>
      <c r="H461" s="64">
        <f t="shared" si="63"/>
        <v>2460231</v>
      </c>
      <c r="I461" s="64">
        <f t="shared" si="63"/>
        <v>2460231</v>
      </c>
      <c r="J461" s="64">
        <f t="shared" si="63"/>
        <v>2475231</v>
      </c>
      <c r="K461" s="64">
        <f t="shared" si="63"/>
        <v>2445231</v>
      </c>
      <c r="L461" s="64">
        <f t="shared" si="63"/>
        <v>1204748</v>
      </c>
      <c r="M461" s="118">
        <f t="shared" si="54"/>
        <v>0.4926929194010709</v>
      </c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</row>
    <row r="462" spans="1:46" ht="15.75">
      <c r="A462" s="63"/>
      <c r="B462" s="63" t="s">
        <v>305</v>
      </c>
      <c r="C462" s="64">
        <f aca="true" t="shared" si="64" ref="C462:L462">C382</f>
        <v>4585949</v>
      </c>
      <c r="D462" s="64">
        <f t="shared" si="64"/>
        <v>4615949</v>
      </c>
      <c r="E462" s="64">
        <f t="shared" si="64"/>
        <v>4633449</v>
      </c>
      <c r="F462" s="64">
        <f t="shared" si="64"/>
        <v>4639449</v>
      </c>
      <c r="G462" s="64">
        <f t="shared" si="64"/>
        <v>4639449</v>
      </c>
      <c r="H462" s="64">
        <f t="shared" si="64"/>
        <v>4643449</v>
      </c>
      <c r="I462" s="64">
        <f t="shared" si="64"/>
        <v>4681949</v>
      </c>
      <c r="J462" s="64">
        <f t="shared" si="64"/>
        <v>4710305</v>
      </c>
      <c r="K462" s="64">
        <f t="shared" si="64"/>
        <v>4778026</v>
      </c>
      <c r="L462" s="64">
        <f t="shared" si="64"/>
        <v>4531886</v>
      </c>
      <c r="M462" s="118">
        <f t="shared" si="54"/>
        <v>0.9484850019652468</v>
      </c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</row>
    <row r="463" spans="1:46" ht="15.75">
      <c r="A463" s="63"/>
      <c r="B463" s="63" t="s">
        <v>306</v>
      </c>
      <c r="C463" s="64">
        <f aca="true" t="shared" si="65" ref="C463:H463">C457</f>
        <v>2181075</v>
      </c>
      <c r="D463" s="64">
        <f t="shared" si="65"/>
        <v>2423383</v>
      </c>
      <c r="E463" s="64">
        <f t="shared" si="65"/>
        <v>2424883</v>
      </c>
      <c r="F463" s="64">
        <f t="shared" si="65"/>
        <v>2619683</v>
      </c>
      <c r="G463" s="64">
        <f t="shared" si="65"/>
        <v>2663683</v>
      </c>
      <c r="H463" s="64">
        <f t="shared" si="65"/>
        <v>2678183</v>
      </c>
      <c r="I463" s="64">
        <f>I457</f>
        <v>2650482</v>
      </c>
      <c r="J463" s="64">
        <f>J457</f>
        <v>2665053</v>
      </c>
      <c r="K463" s="64">
        <f>K457</f>
        <v>2698833</v>
      </c>
      <c r="L463" s="64">
        <f>L457</f>
        <v>1073644</v>
      </c>
      <c r="M463" s="118">
        <f aca="true" t="shared" si="66" ref="M463:M495">L463/K463</f>
        <v>0.3978178716504504</v>
      </c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</row>
    <row r="464" spans="1:46" ht="15.75">
      <c r="A464" s="65"/>
      <c r="B464" s="63" t="s">
        <v>307</v>
      </c>
      <c r="C464" s="64">
        <f aca="true" t="shared" si="67" ref="C464:I464">C460+C461-C462-C463</f>
        <v>239643</v>
      </c>
      <c r="D464" s="64">
        <f t="shared" si="67"/>
        <v>29685</v>
      </c>
      <c r="E464" s="64">
        <f t="shared" si="67"/>
        <v>50205</v>
      </c>
      <c r="F464" s="64">
        <f t="shared" si="67"/>
        <v>-150595</v>
      </c>
      <c r="G464" s="64">
        <f t="shared" si="67"/>
        <v>-194595</v>
      </c>
      <c r="H464" s="64">
        <f t="shared" si="67"/>
        <v>-213095</v>
      </c>
      <c r="I464" s="64">
        <f t="shared" si="67"/>
        <v>-123894</v>
      </c>
      <c r="J464" s="64">
        <f>J460+J461-J462-J463</f>
        <v>-115341</v>
      </c>
      <c r="K464" s="64">
        <f>K460+K461-K462-K463</f>
        <v>-215621</v>
      </c>
      <c r="L464" s="64">
        <f>L460+L461-L462-L463</f>
        <v>610433</v>
      </c>
      <c r="M464" s="118">
        <f t="shared" si="66"/>
        <v>-2.8310461411458068</v>
      </c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</row>
    <row r="465" spans="1:46" ht="15.75">
      <c r="A465" s="4"/>
      <c r="B465" s="6"/>
      <c r="C465" s="2"/>
      <c r="D465" s="2"/>
      <c r="L465" s="2"/>
      <c r="M465" s="11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</row>
    <row r="466" spans="1:46" ht="15.75">
      <c r="A466" s="67" t="s">
        <v>308</v>
      </c>
      <c r="B466" s="68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119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</row>
    <row r="467" spans="1:46" ht="12.75">
      <c r="A467" s="70">
        <v>453</v>
      </c>
      <c r="B467" s="68" t="s">
        <v>309</v>
      </c>
      <c r="C467" s="69">
        <v>0</v>
      </c>
      <c r="D467" s="69">
        <v>0</v>
      </c>
      <c r="E467" s="69">
        <v>0</v>
      </c>
      <c r="F467" s="69">
        <v>0</v>
      </c>
      <c r="G467" s="69">
        <v>0</v>
      </c>
      <c r="H467" s="69">
        <v>0</v>
      </c>
      <c r="I467" s="69">
        <v>0</v>
      </c>
      <c r="J467" s="69">
        <v>0</v>
      </c>
      <c r="K467" s="69">
        <v>0</v>
      </c>
      <c r="L467" s="69"/>
      <c r="M467" s="119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</row>
    <row r="468" spans="1:46" ht="12.75">
      <c r="A468" s="71">
        <v>454</v>
      </c>
      <c r="B468" s="72" t="s">
        <v>310</v>
      </c>
      <c r="C468" s="69">
        <v>520000</v>
      </c>
      <c r="D468" s="69">
        <v>520000</v>
      </c>
      <c r="E468" s="69">
        <v>520000</v>
      </c>
      <c r="F468" s="69">
        <v>520000</v>
      </c>
      <c r="G468" s="69">
        <v>520000</v>
      </c>
      <c r="H468" s="69">
        <v>520000</v>
      </c>
      <c r="I468" s="69">
        <v>520000</v>
      </c>
      <c r="J468" s="69">
        <v>520000</v>
      </c>
      <c r="K468" s="69">
        <v>376168</v>
      </c>
      <c r="L468" s="69">
        <v>350511</v>
      </c>
      <c r="M468" s="119">
        <f t="shared" si="66"/>
        <v>0.9317937729950447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</row>
    <row r="469" spans="1:46" ht="12.75">
      <c r="A469" s="71"/>
      <c r="B469" s="72" t="s">
        <v>311</v>
      </c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119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</row>
    <row r="470" spans="1:46" ht="12.75">
      <c r="A470" s="71">
        <v>411005</v>
      </c>
      <c r="B470" s="72" t="s">
        <v>312</v>
      </c>
      <c r="C470" s="69">
        <v>250</v>
      </c>
      <c r="D470" s="69">
        <v>250</v>
      </c>
      <c r="E470" s="69">
        <v>250</v>
      </c>
      <c r="F470" s="69">
        <v>250</v>
      </c>
      <c r="G470" s="69">
        <v>250</v>
      </c>
      <c r="H470" s="69">
        <v>250</v>
      </c>
      <c r="I470" s="69">
        <v>250</v>
      </c>
      <c r="J470" s="69">
        <v>250</v>
      </c>
      <c r="K470" s="69">
        <v>250</v>
      </c>
      <c r="L470" s="69">
        <v>0</v>
      </c>
      <c r="M470" s="119">
        <f t="shared" si="66"/>
        <v>0</v>
      </c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</row>
    <row r="471" spans="1:46" ht="12.75">
      <c r="A471" s="71">
        <v>513001</v>
      </c>
      <c r="B471" s="72" t="s">
        <v>313</v>
      </c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119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</row>
    <row r="472" spans="1:46" ht="12.75">
      <c r="A472" s="71">
        <v>513001</v>
      </c>
      <c r="B472" s="72" t="s">
        <v>314</v>
      </c>
      <c r="C472" s="69">
        <v>0</v>
      </c>
      <c r="D472" s="69">
        <v>0</v>
      </c>
      <c r="E472" s="69">
        <v>0</v>
      </c>
      <c r="F472" s="69">
        <v>0</v>
      </c>
      <c r="G472" s="69">
        <v>0</v>
      </c>
      <c r="H472" s="69">
        <v>0</v>
      </c>
      <c r="I472" s="69">
        <v>0</v>
      </c>
      <c r="J472" s="69">
        <v>0</v>
      </c>
      <c r="K472" s="69">
        <v>0</v>
      </c>
      <c r="L472" s="69"/>
      <c r="M472" s="119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</row>
    <row r="473" spans="1:46" ht="12.75">
      <c r="A473" s="72"/>
      <c r="B473" s="72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119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</row>
    <row r="474" spans="1:46" ht="15.75">
      <c r="A474" s="68"/>
      <c r="B474" s="73" t="s">
        <v>315</v>
      </c>
      <c r="C474" s="74">
        <f aca="true" t="shared" si="68" ref="C474:H474">SUM(C467:C472)</f>
        <v>520250</v>
      </c>
      <c r="D474" s="74">
        <f t="shared" si="68"/>
        <v>520250</v>
      </c>
      <c r="E474" s="74">
        <f t="shared" si="68"/>
        <v>520250</v>
      </c>
      <c r="F474" s="74">
        <f t="shared" si="68"/>
        <v>520250</v>
      </c>
      <c r="G474" s="74">
        <f t="shared" si="68"/>
        <v>520250</v>
      </c>
      <c r="H474" s="74">
        <f t="shared" si="68"/>
        <v>520250</v>
      </c>
      <c r="I474" s="74">
        <f>SUM(I467:I472)</f>
        <v>520250</v>
      </c>
      <c r="J474" s="74">
        <f>SUM(J467:J472)</f>
        <v>520250</v>
      </c>
      <c r="K474" s="74">
        <f>SUM(K467:K472)</f>
        <v>376418</v>
      </c>
      <c r="L474" s="74">
        <f>SUM(L467:L472)</f>
        <v>350511</v>
      </c>
      <c r="M474" s="120">
        <f t="shared" si="66"/>
        <v>0.9311749172462528</v>
      </c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</row>
    <row r="475" spans="1:13" s="2" customFormat="1" ht="15.75">
      <c r="A475" s="122"/>
      <c r="B475" s="3"/>
      <c r="M475" s="112"/>
    </row>
    <row r="476" spans="1:46" ht="15.75">
      <c r="A476" s="73" t="s">
        <v>316</v>
      </c>
      <c r="B476" s="68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119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</row>
    <row r="477" spans="1:46" ht="12.75">
      <c r="A477" s="72">
        <v>813002</v>
      </c>
      <c r="B477" s="68" t="s">
        <v>317</v>
      </c>
      <c r="C477" s="72">
        <v>4000</v>
      </c>
      <c r="D477" s="72">
        <v>4000</v>
      </c>
      <c r="E477" s="72">
        <v>4000</v>
      </c>
      <c r="F477" s="72">
        <v>4000</v>
      </c>
      <c r="G477" s="72">
        <v>4000</v>
      </c>
      <c r="H477" s="72">
        <v>4000</v>
      </c>
      <c r="I477" s="72">
        <v>4000</v>
      </c>
      <c r="J477" s="72">
        <v>4000</v>
      </c>
      <c r="K477" s="72">
        <v>4000</v>
      </c>
      <c r="L477" s="69">
        <v>4000</v>
      </c>
      <c r="M477" s="119">
        <f t="shared" si="66"/>
        <v>1</v>
      </c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</row>
    <row r="478" spans="1:46" ht="12.75">
      <c r="A478" s="68">
        <v>821005</v>
      </c>
      <c r="B478" s="68" t="s">
        <v>318</v>
      </c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119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</row>
    <row r="479" spans="1:46" ht="12.75">
      <c r="A479" s="68">
        <v>821005</v>
      </c>
      <c r="B479" s="68" t="s">
        <v>319</v>
      </c>
      <c r="C479" s="69">
        <v>0</v>
      </c>
      <c r="D479" s="69">
        <v>0</v>
      </c>
      <c r="E479" s="69">
        <v>0</v>
      </c>
      <c r="F479" s="69">
        <v>0</v>
      </c>
      <c r="G479" s="69">
        <v>0</v>
      </c>
      <c r="H479" s="69">
        <v>0</v>
      </c>
      <c r="I479" s="69">
        <v>0</v>
      </c>
      <c r="J479" s="69">
        <v>0</v>
      </c>
      <c r="K479" s="69">
        <v>0</v>
      </c>
      <c r="L479" s="69"/>
      <c r="M479" s="119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</row>
    <row r="480" spans="1:46" ht="12.75">
      <c r="A480" s="72">
        <v>821005</v>
      </c>
      <c r="B480" s="72" t="s">
        <v>320</v>
      </c>
      <c r="C480" s="69">
        <v>8581</v>
      </c>
      <c r="D480" s="69">
        <v>8581</v>
      </c>
      <c r="E480" s="69">
        <v>8581</v>
      </c>
      <c r="F480" s="69">
        <v>8581</v>
      </c>
      <c r="G480" s="69">
        <v>8581</v>
      </c>
      <c r="H480" s="69">
        <v>8581</v>
      </c>
      <c r="I480" s="69">
        <v>8581</v>
      </c>
      <c r="J480" s="69">
        <v>8581</v>
      </c>
      <c r="K480" s="69">
        <v>8581</v>
      </c>
      <c r="L480" s="69">
        <v>8690</v>
      </c>
      <c r="M480" s="119">
        <f t="shared" si="66"/>
        <v>1.0127024822281785</v>
      </c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</row>
    <row r="481" spans="1:46" ht="12.75">
      <c r="A481" s="72"/>
      <c r="B481" s="72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119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</row>
    <row r="482" spans="1:46" ht="15.75">
      <c r="A482" s="68"/>
      <c r="B482" s="75" t="s">
        <v>321</v>
      </c>
      <c r="C482" s="74">
        <f aca="true" t="shared" si="69" ref="C482:I482">SUM(C477:C480)</f>
        <v>12581</v>
      </c>
      <c r="D482" s="74">
        <f t="shared" si="69"/>
        <v>12581</v>
      </c>
      <c r="E482" s="74">
        <f t="shared" si="69"/>
        <v>12581</v>
      </c>
      <c r="F482" s="74">
        <f t="shared" si="69"/>
        <v>12581</v>
      </c>
      <c r="G482" s="74">
        <f t="shared" si="69"/>
        <v>12581</v>
      </c>
      <c r="H482" s="74">
        <f t="shared" si="69"/>
        <v>12581</v>
      </c>
      <c r="I482" s="74">
        <f t="shared" si="69"/>
        <v>12581</v>
      </c>
      <c r="J482" s="74">
        <f>SUM(J477:J480)</f>
        <v>12581</v>
      </c>
      <c r="K482" s="74">
        <f>SUM(K477:K480)</f>
        <v>12581</v>
      </c>
      <c r="L482" s="74">
        <f>SUM(L477:L480)</f>
        <v>12690</v>
      </c>
      <c r="M482" s="120">
        <f t="shared" si="66"/>
        <v>1.0086638581988714</v>
      </c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</row>
    <row r="483" spans="3:46" ht="12.75">
      <c r="C483" s="2"/>
      <c r="D483" s="2"/>
      <c r="K483" s="2"/>
      <c r="L483" s="2"/>
      <c r="M483" s="11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</row>
    <row r="484" spans="1:46" ht="15.75">
      <c r="A484" s="65"/>
      <c r="B484" s="76" t="s">
        <v>322</v>
      </c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117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</row>
    <row r="485" spans="1:46" ht="12.75">
      <c r="A485" s="65"/>
      <c r="B485" s="77" t="s">
        <v>323</v>
      </c>
      <c r="C485" s="78">
        <f aca="true" t="shared" si="70" ref="C485:L485">C460</f>
        <v>4585956</v>
      </c>
      <c r="D485" s="78">
        <f t="shared" si="70"/>
        <v>4618306</v>
      </c>
      <c r="E485" s="78">
        <f t="shared" si="70"/>
        <v>4648306</v>
      </c>
      <c r="F485" s="78">
        <f t="shared" si="70"/>
        <v>4648306</v>
      </c>
      <c r="G485" s="78">
        <f t="shared" si="70"/>
        <v>4648306</v>
      </c>
      <c r="H485" s="78">
        <f t="shared" si="70"/>
        <v>4648306</v>
      </c>
      <c r="I485" s="78">
        <f t="shared" si="70"/>
        <v>4748306</v>
      </c>
      <c r="J485" s="78">
        <f t="shared" si="70"/>
        <v>4784786</v>
      </c>
      <c r="K485" s="78">
        <f t="shared" si="70"/>
        <v>4816007</v>
      </c>
      <c r="L485" s="78">
        <f t="shared" si="70"/>
        <v>5011215</v>
      </c>
      <c r="M485" s="121">
        <f t="shared" si="66"/>
        <v>1.04053316367688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</row>
    <row r="486" spans="1:46" ht="12.75">
      <c r="A486" s="79"/>
      <c r="B486" s="77" t="s">
        <v>324</v>
      </c>
      <c r="C486" s="78">
        <f aca="true" t="shared" si="71" ref="C486:L486">C461</f>
        <v>2420711</v>
      </c>
      <c r="D486" s="78">
        <f t="shared" si="71"/>
        <v>2450711</v>
      </c>
      <c r="E486" s="78">
        <f t="shared" si="71"/>
        <v>2460231</v>
      </c>
      <c r="F486" s="78">
        <f t="shared" si="71"/>
        <v>2460231</v>
      </c>
      <c r="G486" s="78">
        <f t="shared" si="71"/>
        <v>2460231</v>
      </c>
      <c r="H486" s="78">
        <f t="shared" si="71"/>
        <v>2460231</v>
      </c>
      <c r="I486" s="78">
        <f t="shared" si="71"/>
        <v>2460231</v>
      </c>
      <c r="J486" s="78">
        <f t="shared" si="71"/>
        <v>2475231</v>
      </c>
      <c r="K486" s="78">
        <f t="shared" si="71"/>
        <v>2445231</v>
      </c>
      <c r="L486" s="78">
        <f t="shared" si="71"/>
        <v>1204748</v>
      </c>
      <c r="M486" s="121">
        <f t="shared" si="66"/>
        <v>0.4926929194010709</v>
      </c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</row>
    <row r="487" spans="1:46" ht="15.75">
      <c r="A487" s="63"/>
      <c r="B487" s="77" t="s">
        <v>325</v>
      </c>
      <c r="C487" s="78">
        <f aca="true" t="shared" si="72" ref="C487:H487">C474</f>
        <v>520250</v>
      </c>
      <c r="D487" s="78">
        <f t="shared" si="72"/>
        <v>520250</v>
      </c>
      <c r="E487" s="78">
        <f t="shared" si="72"/>
        <v>520250</v>
      </c>
      <c r="F487" s="78">
        <f t="shared" si="72"/>
        <v>520250</v>
      </c>
      <c r="G487" s="78">
        <f t="shared" si="72"/>
        <v>520250</v>
      </c>
      <c r="H487" s="78">
        <f t="shared" si="72"/>
        <v>520250</v>
      </c>
      <c r="I487" s="78">
        <f>I474</f>
        <v>520250</v>
      </c>
      <c r="J487" s="78">
        <f>J474</f>
        <v>520250</v>
      </c>
      <c r="K487" s="78">
        <f>K474</f>
        <v>376418</v>
      </c>
      <c r="L487" s="78">
        <f>L474</f>
        <v>350511</v>
      </c>
      <c r="M487" s="121">
        <f t="shared" si="66"/>
        <v>0.9311749172462528</v>
      </c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</row>
    <row r="488" spans="1:46" ht="15.75">
      <c r="A488" s="65"/>
      <c r="B488" s="76" t="s">
        <v>326</v>
      </c>
      <c r="C488" s="78">
        <f aca="true" t="shared" si="73" ref="C488:I488">SUM(C485:C487)</f>
        <v>7526917</v>
      </c>
      <c r="D488" s="78">
        <f t="shared" si="73"/>
        <v>7589267</v>
      </c>
      <c r="E488" s="78">
        <f t="shared" si="73"/>
        <v>7628787</v>
      </c>
      <c r="F488" s="78">
        <f t="shared" si="73"/>
        <v>7628787</v>
      </c>
      <c r="G488" s="78">
        <f t="shared" si="73"/>
        <v>7628787</v>
      </c>
      <c r="H488" s="78">
        <f t="shared" si="73"/>
        <v>7628787</v>
      </c>
      <c r="I488" s="78">
        <f t="shared" si="73"/>
        <v>7728787</v>
      </c>
      <c r="J488" s="78">
        <f>SUM(J485:J487)</f>
        <v>7780267</v>
      </c>
      <c r="K488" s="78">
        <f>SUM(K485:K487)</f>
        <v>7637656</v>
      </c>
      <c r="L488" s="78">
        <f>SUM(L485:L487)</f>
        <v>6566474</v>
      </c>
      <c r="M488" s="121">
        <f t="shared" si="66"/>
        <v>0.859749902326054</v>
      </c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</row>
    <row r="489" spans="1:46" ht="15">
      <c r="A489" s="65"/>
      <c r="B489" s="80"/>
      <c r="C489" s="62"/>
      <c r="D489" s="62"/>
      <c r="E489" s="62"/>
      <c r="F489" s="62"/>
      <c r="G489" s="62"/>
      <c r="H489" s="62"/>
      <c r="I489" s="62"/>
      <c r="J489" s="62"/>
      <c r="K489" s="62"/>
      <c r="L489" s="108"/>
      <c r="M489" s="121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</row>
    <row r="490" spans="1:46" ht="12.75">
      <c r="A490" s="65"/>
      <c r="B490" s="77" t="s">
        <v>327</v>
      </c>
      <c r="C490" s="78">
        <f aca="true" t="shared" si="74" ref="C490:L490">C462</f>
        <v>4585949</v>
      </c>
      <c r="D490" s="78">
        <f t="shared" si="74"/>
        <v>4615949</v>
      </c>
      <c r="E490" s="78">
        <f t="shared" si="74"/>
        <v>4633449</v>
      </c>
      <c r="F490" s="78">
        <f t="shared" si="74"/>
        <v>4639449</v>
      </c>
      <c r="G490" s="78">
        <f t="shared" si="74"/>
        <v>4639449</v>
      </c>
      <c r="H490" s="78">
        <f t="shared" si="74"/>
        <v>4643449</v>
      </c>
      <c r="I490" s="78">
        <f t="shared" si="74"/>
        <v>4681949</v>
      </c>
      <c r="J490" s="78">
        <f t="shared" si="74"/>
        <v>4710305</v>
      </c>
      <c r="K490" s="78">
        <f t="shared" si="74"/>
        <v>4778026</v>
      </c>
      <c r="L490" s="78">
        <f t="shared" si="74"/>
        <v>4531886</v>
      </c>
      <c r="M490" s="121">
        <f t="shared" si="66"/>
        <v>0.9484850019652468</v>
      </c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</row>
    <row r="491" spans="1:46" ht="12.75">
      <c r="A491" s="65"/>
      <c r="B491" s="77" t="s">
        <v>328</v>
      </c>
      <c r="C491" s="78">
        <f aca="true" t="shared" si="75" ref="C491:L491">C463</f>
        <v>2181075</v>
      </c>
      <c r="D491" s="78">
        <f t="shared" si="75"/>
        <v>2423383</v>
      </c>
      <c r="E491" s="78">
        <f t="shared" si="75"/>
        <v>2424883</v>
      </c>
      <c r="F491" s="78">
        <f t="shared" si="75"/>
        <v>2619683</v>
      </c>
      <c r="G491" s="78">
        <f t="shared" si="75"/>
        <v>2663683</v>
      </c>
      <c r="H491" s="78">
        <f t="shared" si="75"/>
        <v>2678183</v>
      </c>
      <c r="I491" s="78">
        <f t="shared" si="75"/>
        <v>2650482</v>
      </c>
      <c r="J491" s="78">
        <f t="shared" si="75"/>
        <v>2665053</v>
      </c>
      <c r="K491" s="78">
        <f t="shared" si="75"/>
        <v>2698833</v>
      </c>
      <c r="L491" s="78">
        <f t="shared" si="75"/>
        <v>1073644</v>
      </c>
      <c r="M491" s="121">
        <f t="shared" si="66"/>
        <v>0.3978178716504504</v>
      </c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</row>
    <row r="492" spans="1:46" ht="15.75">
      <c r="A492" s="63"/>
      <c r="B492" s="77" t="s">
        <v>329</v>
      </c>
      <c r="C492" s="78">
        <f aca="true" t="shared" si="76" ref="C492:H492">C482</f>
        <v>12581</v>
      </c>
      <c r="D492" s="78">
        <f t="shared" si="76"/>
        <v>12581</v>
      </c>
      <c r="E492" s="78">
        <f t="shared" si="76"/>
        <v>12581</v>
      </c>
      <c r="F492" s="78">
        <f t="shared" si="76"/>
        <v>12581</v>
      </c>
      <c r="G492" s="78">
        <f t="shared" si="76"/>
        <v>12581</v>
      </c>
      <c r="H492" s="78">
        <f t="shared" si="76"/>
        <v>12581</v>
      </c>
      <c r="I492" s="78">
        <f>I482</f>
        <v>12581</v>
      </c>
      <c r="J492" s="78">
        <f>J482</f>
        <v>12581</v>
      </c>
      <c r="K492" s="78">
        <f>K482</f>
        <v>12581</v>
      </c>
      <c r="L492" s="78">
        <f>L482</f>
        <v>12690</v>
      </c>
      <c r="M492" s="121">
        <f t="shared" si="66"/>
        <v>1.0086638581988714</v>
      </c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</row>
    <row r="493" spans="1:46" ht="15.75">
      <c r="A493" s="65"/>
      <c r="B493" s="76" t="s">
        <v>330</v>
      </c>
      <c r="C493" s="78">
        <f aca="true" t="shared" si="77" ref="C493:I493">SUM(C490:C492)</f>
        <v>6779605</v>
      </c>
      <c r="D493" s="78">
        <f t="shared" si="77"/>
        <v>7051913</v>
      </c>
      <c r="E493" s="78">
        <f t="shared" si="77"/>
        <v>7070913</v>
      </c>
      <c r="F493" s="78">
        <f t="shared" si="77"/>
        <v>7271713</v>
      </c>
      <c r="G493" s="78">
        <f t="shared" si="77"/>
        <v>7315713</v>
      </c>
      <c r="H493" s="78">
        <f t="shared" si="77"/>
        <v>7334213</v>
      </c>
      <c r="I493" s="78">
        <f t="shared" si="77"/>
        <v>7345012</v>
      </c>
      <c r="J493" s="78">
        <f>SUM(J490:J492)</f>
        <v>7387939</v>
      </c>
      <c r="K493" s="78">
        <f>SUM(K490:K492)</f>
        <v>7489440</v>
      </c>
      <c r="L493" s="78">
        <f>SUM(L490:L492)</f>
        <v>5618220</v>
      </c>
      <c r="M493" s="121">
        <f t="shared" si="66"/>
        <v>0.7501522143177594</v>
      </c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</row>
    <row r="494" spans="1:46" ht="15.75">
      <c r="A494" s="63"/>
      <c r="B494" s="81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121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</row>
    <row r="495" spans="1:46" ht="15.75">
      <c r="A495" s="65"/>
      <c r="B495" s="76" t="s">
        <v>331</v>
      </c>
      <c r="C495" s="64">
        <f aca="true" t="shared" si="78" ref="C495:H495">C488-C493</f>
        <v>747312</v>
      </c>
      <c r="D495" s="64">
        <f t="shared" si="78"/>
        <v>537354</v>
      </c>
      <c r="E495" s="64">
        <f t="shared" si="78"/>
        <v>557874</v>
      </c>
      <c r="F495" s="64">
        <f t="shared" si="78"/>
        <v>357074</v>
      </c>
      <c r="G495" s="64">
        <f t="shared" si="78"/>
        <v>313074</v>
      </c>
      <c r="H495" s="64">
        <f t="shared" si="78"/>
        <v>294574</v>
      </c>
      <c r="I495" s="64">
        <f>I488-I493</f>
        <v>383775</v>
      </c>
      <c r="J495" s="64">
        <f>J488-J493</f>
        <v>392328</v>
      </c>
      <c r="K495" s="64">
        <f>K488-K493</f>
        <v>148216</v>
      </c>
      <c r="L495" s="64">
        <f>L488-L493</f>
        <v>948254</v>
      </c>
      <c r="M495" s="118">
        <f t="shared" si="66"/>
        <v>6.397784314783829</v>
      </c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</row>
    <row r="496" spans="1:46" ht="12.75">
      <c r="A496" s="4"/>
      <c r="B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</row>
    <row r="497" spans="1:46" ht="12.75">
      <c r="A497" s="4"/>
      <c r="B497" s="1" t="s">
        <v>453</v>
      </c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</row>
    <row r="498" spans="1:46" ht="12.75">
      <c r="A498" s="4"/>
      <c r="B498" s="1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</row>
    <row r="499" spans="1:46" ht="12.75">
      <c r="A499" s="4"/>
      <c r="B499" s="1" t="s">
        <v>451</v>
      </c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</row>
    <row r="500" spans="1:46" ht="12.75">
      <c r="A500" s="4"/>
      <c r="B500" s="1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</row>
    <row r="501" spans="2:46" ht="12.75">
      <c r="B501" s="1" t="s">
        <v>448</v>
      </c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</row>
    <row r="502" spans="14:46" ht="12.75"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</row>
    <row r="503" spans="2:46" ht="12.75">
      <c r="B503" s="96" t="s">
        <v>379</v>
      </c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</row>
    <row r="504" spans="2:46" ht="12.75">
      <c r="B504" s="7" t="s">
        <v>454</v>
      </c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</row>
    <row r="505" spans="2:46" ht="12.75">
      <c r="B505" s="7" t="s">
        <v>380</v>
      </c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</row>
    <row r="506" spans="15:46" ht="12.75"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</row>
    <row r="507" spans="15:46" ht="12.75"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</row>
    <row r="508" spans="15:46" ht="12.75"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</row>
    <row r="509" spans="12:46" ht="12.75">
      <c r="L509" s="109" t="s">
        <v>332</v>
      </c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</row>
    <row r="510" spans="12:46" ht="12.75">
      <c r="L510" s="109" t="s">
        <v>452</v>
      </c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</row>
    <row r="511" spans="15:46" ht="12.75"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</row>
    <row r="512" spans="15:46" ht="12.75"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</row>
    <row r="513" spans="15:46" ht="12.75"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</row>
    <row r="514" spans="15:46" ht="12.75"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</row>
    <row r="515" spans="15:46" ht="12.75"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</row>
    <row r="516" spans="15:46" ht="12.75"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</row>
    <row r="517" spans="15:46" ht="12.75"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</row>
    <row r="518" spans="15:46" ht="12.75"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</row>
    <row r="519" spans="15:46" ht="12.75"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</row>
    <row r="520" spans="15:46" ht="12.75"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</row>
    <row r="521" spans="15:46" ht="12.75"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</row>
    <row r="522" spans="15:46" ht="12.75"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</row>
    <row r="523" spans="15:46" ht="12.75"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</row>
    <row r="524" spans="15:46" ht="12.75"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</row>
    <row r="525" spans="15:46" ht="12.75"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</row>
    <row r="526" spans="15:46" ht="12.75"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Námestovo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MsÚ Námestovo</dc:creator>
  <cp:keywords/>
  <dc:description/>
  <cp:lastModifiedBy>MsÚ Námestovo</cp:lastModifiedBy>
  <cp:lastPrinted>2013-06-03T10:31:21Z</cp:lastPrinted>
  <dcterms:created xsi:type="dcterms:W3CDTF">2011-12-02T11:12:15Z</dcterms:created>
  <dcterms:modified xsi:type="dcterms:W3CDTF">2013-06-03T10:31:28Z</dcterms:modified>
  <cp:category/>
  <cp:version/>
  <cp:contentType/>
  <cp:contentStatus/>
</cp:coreProperties>
</file>