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<sst xmlns="http://schemas.openxmlformats.org/spreadsheetml/2006/main" count="511" uniqueCount="436">
  <si>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</si>
  <si>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</si>
  <si>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</si>
  <si>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</si>
  <si>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</si>
  <si>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</si>
  <si>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</si>
  <si>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</si>
  <si>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</si>
  <si>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</si>
  <si>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</si>
  <si>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</si>
  <si>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</si>
  <si>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</si>
  <si>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</si>
  <si>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</si>
  <si>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</si>
  <si>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</si>
  <si>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</si>
  <si>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</si>
  <si>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</si>
  <si>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</si>
  <si>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</si>
  <si>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</si>
  <si>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</si>
  <si>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</si>
  <si>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</si>
  <si>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</si>
  <si>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</si>
  <si>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</si>
  <si>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</si>
  <si>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</si>
  <si>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</si>
  <si>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</si>
  <si>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</si>
  <si>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</si>
  <si>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</si>
  <si>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</si>
  <si>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</si>
  <si>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</si>
  <si>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</si>
  <si>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</si>
  <si>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</si>
  <si>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</si>
  <si>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</si>
  <si>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</si>
  <si>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</si>
  <si>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</si>
  <si>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</si>
  <si>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</si>
  <si>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</si>
  <si>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</si>
  <si>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</si>
  <si>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</si>
  <si>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</si>
  <si>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</si>
  <si>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</si>
  <si>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</si>
  <si>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</si>
  <si>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</si>
  <si>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</si>
  <si>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</si>
  <si>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</si>
  <si>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</si>
  <si>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</si>
  <si>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</si>
  <si>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</si>
  <si>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</si>
  <si>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</si>
  <si>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</si>
  <si>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</si>
  <si>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</si>
  <si>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</si>
  <si>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</si>
  <si>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</si>
  <si>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</si>
  <si>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</si>
  <si>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</si>
  <si>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</si>
  <si>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</si>
  <si>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</si>
  <si>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</si>
  <si>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</si>
  <si>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</si>
  <si>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</si>
  <si>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</si>
  <si>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</si>
  <si>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</si>
  <si>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</si>
  <si>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</si>
  <si>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</si>
  <si>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</si>
  <si>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</si>
  <si>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</si>
  <si>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</si>
  <si>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</si>
  <si>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</si>
  <si>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</si>
  <si>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</si>
  <si>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</si>
  <si>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</si>
  <si>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</si>
  <si>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</si>
  <si>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</si>
  <si>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</si>
  <si>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</si>
  <si>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</si>
  <si>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</si>
  <si>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</si>
  <si>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</si>
  <si>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</si>
  <si>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</si>
  <si>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</si>
  <si>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</si>
  <si>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</si>
  <si>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</si>
  <si>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</si>
  <si>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</si>
  <si>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</si>
  <si>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</si>
  <si>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</si>
  <si>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</si>
  <si>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</si>
  <si>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</si>
  <si>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</si>
  <si>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</si>
  <si>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</si>
  <si>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</si>
  <si>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</si>
  <si>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</si>
  <si>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</si>
  <si>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</si>
  <si>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</si>
  <si>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</si>
  <si>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</si>
  <si>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</si>
  <si>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</si>
  <si>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</si>
  <si>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</si>
  <si>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</si>
  <si>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</si>
  <si>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</si>
  <si>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</si>
  <si>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</si>
  <si>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</si>
  <si>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</si>
  <si>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</si>
  <si>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</si>
  <si>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</si>
  <si>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</si>
  <si>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</si>
  <si>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</si>
  <si>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</si>
  <si>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</si>
  <si>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</si>
  <si>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</si>
  <si>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</si>
  <si>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</si>
  <si>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</si>
  <si>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</si>
  <si>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</si>
  <si>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</si>
  <si>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</si>
  <si>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</si>
  <si>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</si>
  <si>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</si>
  <si>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</si>
  <si>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</si>
  <si>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</si>
  <si>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</si>
  <si>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</si>
  <si>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</si>
  <si>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</si>
  <si>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</si>
  <si>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</si>
  <si>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</si>
  <si>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</si>
  <si>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</si>
  <si>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</si>
  <si>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</si>
  <si>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</si>
  <si>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</si>
  <si>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</si>
  <si>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</si>
  <si>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</si>
  <si>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</si>
  <si>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</si>
  <si>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</si>
  <si>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</si>
  <si>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</si>
  <si>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</si>
  <si>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</si>
  <si>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</si>
  <si>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</si>
  <si>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</si>
  <si>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</si>
  <si>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</si>
  <si>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</si>
  <si>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</si>
  <si>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</si>
  <si>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</si>
  <si>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</si>
  <si>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</si>
  <si>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</si>
  <si>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</si>
  <si>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</si>
  <si>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</si>
  <si>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</si>
  <si>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</si>
  <si>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</si>
  <si>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</si>
  <si>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</si>
  <si>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</si>
  <si>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Dotácia na výchovu a vzdelávanie MŠ posledný ročník</t>
  </si>
  <si>
    <t>09.1.2.</t>
  </si>
  <si>
    <t>Základné vzdelanie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</si>
  <si>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</si>
  <si>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</si>
  <si>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</si>
  <si>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</si>
  <si>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</si>
  <si>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</si>
  <si>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</si>
  <si>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</si>
  <si>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</si>
  <si>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</si>
  <si>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</si>
  <si>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</si>
  <si>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</si>
  <si>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</si>
  <si>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</si>
  <si>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</si>
  <si>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</si>
  <si>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</si>
  <si>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</si>
  <si>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</si>
  <si>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</si>
  <si>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</si>
  <si>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</si>
  <si>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</si>
  <si>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</si>
  <si>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</si>
  <si>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</si>
  <si>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</si>
  <si>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</si>
  <si>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</si>
  <si>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</si>
  <si>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</si>
  <si>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</si>
  <si>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</si>
  <si>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</si>
  <si>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Domov seniorov - špeciálne služby-EU</t>
  </si>
  <si>
    <t>10.4.0.5.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</si>
  <si>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</si>
  <si>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</si>
  <si>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</si>
  <si>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</si>
  <si>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</si>
  <si>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</si>
  <si>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</si>
  <si>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</si>
  <si>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</si>
  <si>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</si>
  <si>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</si>
  <si>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</si>
  <si>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</si>
  <si>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</si>
  <si>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</si>
  <si>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</si>
  <si>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</si>
  <si>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</si>
  <si>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</si>
  <si>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</si>
  <si>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</si>
  <si>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</si>
  <si>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</si>
  <si>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</si>
  <si>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717001</t>
  </si>
  <si>
    <t>Ulica Lesná-projekt a geologický prieskum</t>
  </si>
  <si>
    <t>05.1.0</t>
  </si>
  <si>
    <t>Odpady TS</t>
  </si>
  <si>
    <t xml:space="preserve">Zberný dvor </t>
  </si>
  <si>
    <t>Stavebno technický dozor - Dom seniorov</t>
  </si>
  <si>
    <t>Predškolská výchova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</si>
  <si>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</si>
  <si>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</si>
  <si>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</si>
  <si>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</si>
  <si>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</si>
  <si>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</si>
  <si>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</si>
  <si>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</si>
  <si>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</si>
  <si>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</si>
  <si>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</si>
  <si>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</si>
  <si>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</si>
  <si>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Finančné operácie príjmové spolu</t>
  </si>
  <si>
    <t>Finančné operácie výdavkové:</t>
  </si>
  <si>
    <t>Splácanie pôžičky za osobné motor.vozidlo pre MsÚ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</si>
  <si>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</si>
  <si>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</si>
  <si>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</si>
  <si>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</si>
  <si>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</si>
  <si>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</si>
  <si>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</si>
  <si>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</si>
  <si>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</si>
  <si>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</si>
  <si>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</si>
  <si>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</si>
  <si>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Dotácia - eurofondy - ZŠ Brehy</t>
  </si>
  <si>
    <t>Osobné motorové vozidlo pre MsP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</si>
  <si>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</si>
  <si>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</si>
  <si>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</si>
  <si>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</si>
  <si>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</si>
  <si>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MŠ Veterná-rekonštrukcia dlažby pergoly</t>
  </si>
  <si>
    <t>Rekonštrukcia nádvoria ZŠ Komenského+CVČ - vyasfaltovanie</t>
  </si>
  <si>
    <t>212xxx</t>
  </si>
  <si>
    <t>Príspevok z audiovizuálneho fondu pre DKN na digitalizáciu kina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</si>
  <si>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</si>
  <si>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</si>
  <si>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</si>
  <si>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</si>
  <si>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</si>
  <si>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</si>
  <si>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</si>
  <si>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7xxxxx</t>
  </si>
  <si>
    <t>Digitalizácia kina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</si>
  <si>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</si>
  <si>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</si>
  <si>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</si>
  <si>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Pripokládka kábla ulica Šipová na VO a mestský rozhlas</t>
  </si>
  <si>
    <t>717xxx</t>
  </si>
  <si>
    <t>Karanténna stanica pre psov</t>
  </si>
  <si>
    <t>717002</t>
  </si>
  <si>
    <t>Ulica Mlynská a Sladkovičova - rekonštrukcia</t>
  </si>
  <si>
    <t>Údržba budov - klimatizácia server</t>
  </si>
  <si>
    <t>MŠ Komenského – zriadenie novej triedy</t>
  </si>
  <si>
    <t xml:space="preserve">Statické zastabilizovanie priečok a rekonštrukcia soc. zariadenia CVČ </t>
  </si>
  <si>
    <t>Príspevok TS - na opravu ihriska pri Saleziánoch</t>
  </si>
  <si>
    <t>Dotácia pre Dom Charitas - denný stacionár</t>
  </si>
  <si>
    <t>Dotácia pre nocľaháreň</t>
  </si>
  <si>
    <t>231xxx</t>
  </si>
  <si>
    <t>Príjem z predaja bytu na ul. Bernolákova</t>
  </si>
  <si>
    <t>Monitorovacie správy - Revitalizácia verej.priestr.-Nábrežie</t>
  </si>
  <si>
    <t>Príspevok TS - vymaľovanie kríža na cintoríne</t>
  </si>
  <si>
    <t>6xxxxx</t>
  </si>
  <si>
    <t>Zúčtovanie nákladov z dotácie pre nocľaháreň</t>
  </si>
  <si>
    <t>Špeciálne stroje a prístroje</t>
  </si>
  <si>
    <t>MŠ Veterná - asfaltovanie okolo pieskovísk a ich rekonštr.</t>
  </si>
  <si>
    <t>ROZPOčET 2013</t>
  </si>
  <si>
    <t>Pokuty, penále a iné sankcie za porušenie predpisov</t>
  </si>
  <si>
    <t>Reprezentačné výdavky</t>
  </si>
  <si>
    <t>Bežné transfery</t>
  </si>
  <si>
    <t>Členské príspevky</t>
  </si>
  <si>
    <t>Dotácie spolu</t>
  </si>
  <si>
    <t>údržba, oprava, monitorov. správy za rok spolu</t>
  </si>
  <si>
    <t>Údržba Domu smútku</t>
  </si>
  <si>
    <t>Oprava, údržba MŠ za min. rok</t>
  </si>
  <si>
    <t>Ostatné dotácie min.rok</t>
  </si>
  <si>
    <t>Osvetlenie ulica Poľanová - realizácia, projekt;</t>
  </si>
  <si>
    <t>MŠ Veterná - modernizácia</t>
  </si>
  <si>
    <t>Základné školstvo - kapit.výdavky min.roky</t>
  </si>
  <si>
    <t>Plnenie poisťovne</t>
  </si>
  <si>
    <t>Dotácia na voľby+referendum</t>
  </si>
  <si>
    <t>Dotácia na bežné výdavky mesta</t>
  </si>
  <si>
    <t>Ostatné dotácie (sčítanie obyv., chránenú dielňu, eurofondy, odchodné..)</t>
  </si>
  <si>
    <t>Úroky za celý rok spolu (okrem Komenského II.etapa)</t>
  </si>
  <si>
    <t>Transfer TS - splácanie odkupu skládky TKO</t>
  </si>
  <si>
    <t>Údržba verejného osvetlenia</t>
  </si>
  <si>
    <t>Monitorovacia správa pre MŠ Bernolákova a Veterná</t>
  </si>
  <si>
    <t>Bežný transfer - Rodinné centrum Drobček</t>
  </si>
  <si>
    <t>711xxx</t>
  </si>
  <si>
    <t>Nákup pozemkov</t>
  </si>
  <si>
    <t>Rozšírenie monitorovacieho kamerového systému</t>
  </si>
  <si>
    <t>Uzatvorenie skládky TKO</t>
  </si>
  <si>
    <t>Územný plán Mesta Námestovo</t>
  </si>
  <si>
    <t>MŠ Bernolákova</t>
  </si>
  <si>
    <t>Mzdy, platy a ostatné osobné vyrovnania</t>
  </si>
  <si>
    <t>61xxxx</t>
  </si>
  <si>
    <t>62xxxx</t>
  </si>
  <si>
    <t>z toho výdavky na činnosť MsP spolu</t>
  </si>
  <si>
    <t>65xxxx</t>
  </si>
  <si>
    <t>Splácanie úrokov</t>
  </si>
  <si>
    <t>Pokuty a penále - sankčné úroky zo súd.sporu so Staveb.podnikom</t>
  </si>
  <si>
    <t>64xxxx</t>
  </si>
  <si>
    <t xml:space="preserve">Opatrovateľská služba </t>
  </si>
  <si>
    <t>Príspevok pre Centrum sociálnych služieb</t>
  </si>
  <si>
    <t>odvody</t>
  </si>
  <si>
    <t>Daň z príjmu - z predaja majetku</t>
  </si>
  <si>
    <t>súdne poplatky pri súdnom spore pozemok MŠ Bernolákova</t>
  </si>
  <si>
    <t xml:space="preserve">Pripravované kapitálové výdavky </t>
  </si>
  <si>
    <t>Príspevok na údržbu ihriska (na piesok)</t>
  </si>
  <si>
    <t>312xxx</t>
  </si>
  <si>
    <t>Dotácie a transfery spolu</t>
  </si>
  <si>
    <t xml:space="preserve">Dotácia na odchodné </t>
  </si>
  <si>
    <t>Dom kultúry - oprava strechy</t>
  </si>
  <si>
    <t xml:space="preserve">Ďalšie soc.služby - rodina a deti </t>
  </si>
  <si>
    <t>Dom seniorov - EU fondy</t>
  </si>
  <si>
    <t>Dom seniorov - vlastné (5% spoluúčasť, plyn, terénne úpravy)</t>
  </si>
  <si>
    <t>Za komunálny odpad (platby od občanov NO)</t>
  </si>
  <si>
    <t>Za uloženie odpadu (platby od TS)</t>
  </si>
  <si>
    <t>Nájom priestorov školy</t>
  </si>
  <si>
    <t>ZŠ Komenského - presené kompetencie(bez RK)</t>
  </si>
  <si>
    <t>Mestský športový klub Námestovo</t>
  </si>
  <si>
    <t>Telovýchovná jednota Oravan Námestovo</t>
  </si>
  <si>
    <t>Klub Biela Orava</t>
  </si>
  <si>
    <t>Yacht Club H2OCentrum Námestovo</t>
  </si>
  <si>
    <t>Námestovský klub slovenských turistov</t>
  </si>
  <si>
    <t>Transfery pre športové organizácie, z toho:</t>
  </si>
  <si>
    <t xml:space="preserve"> </t>
  </si>
  <si>
    <t>Dotácia pre CVČ mimo Námestova</t>
  </si>
  <si>
    <t>Pozemkové úpravy Vojenské</t>
  </si>
  <si>
    <t>Ulica Cyrila a Metóda + Mieru (po kostol) - rekonštrukcia</t>
  </si>
  <si>
    <t>Ulica Ružová a Slanická - rekonštrukcia</t>
  </si>
  <si>
    <t>Výťah v budove Mestského úradu</t>
  </si>
  <si>
    <t>Projekt na cykloturistický chodník</t>
  </si>
  <si>
    <t>RO C.1-24.4.2013</t>
  </si>
  <si>
    <t>Z vkladov</t>
  </si>
  <si>
    <t>Príspevok pre TS - na kamerový systém pre psí útulok</t>
  </si>
  <si>
    <t>Príspevok TS - oprava chodníka na ul. Komenského</t>
  </si>
  <si>
    <t>Transfer TS - kamerový systém pre Zberný dvor</t>
  </si>
  <si>
    <t>Splášková kanalizácia Okružná - stavebné povolenie</t>
  </si>
  <si>
    <t>Projekty na kanalizáciu a vodu ul. Brezová v dĺžke 101m</t>
  </si>
  <si>
    <t>Verejné osvetlenie Brehy</t>
  </si>
  <si>
    <t>Schválené v MsZ  dňa 24.04.2013</t>
  </si>
  <si>
    <t>Vyvesené na úradnej tabuli dňa 25.04.2013</t>
  </si>
  <si>
    <t>Ing. Ján Kadera</t>
  </si>
  <si>
    <t>primátor mesta</t>
  </si>
  <si>
    <t>Bankové úvery - Dom seniorov</t>
  </si>
  <si>
    <t>Splácanie úveru - Dom seniorov</t>
  </si>
  <si>
    <t>Rozpočet Mesta Námestovo na rok 2013 - rozpočtové opatrenie č. 1/2013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</si>
</sst>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\P\r\a\vd\a;&quot;Pravda&quot;;&quot;Nepravda&quot;"/>
    <numFmt numFmtId="176" formatCode="[$€-2]\ #\ ##,000_);[Red]\([$¥€-2]\ #\ ##,000\)"/>
  </numFmts>
  <fonts count="54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0" fontId="2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0" fontId="7" fillId="16" borderId="0" xfId="0" applyFont="1" applyFill="1" applyAlignment="1">
      <alignment horizontal="right"/>
    </xf>
    <xf numFmtId="0" fontId="8" fillId="16" borderId="0" xfId="0" applyFont="1" applyFill="1" applyAlignment="1">
      <alignment/>
    </xf>
    <xf numFmtId="0" fontId="2" fillId="16" borderId="0" xfId="0" applyFont="1" applyFill="1" applyAlignment="1">
      <alignment horizontal="right"/>
    </xf>
    <xf numFmtId="0" fontId="2" fillId="16" borderId="0" xfId="0" applyFont="1" applyFill="1" applyAlignment="1">
      <alignment/>
    </xf>
    <xf numFmtId="49" fontId="4" fillId="16" borderId="0" xfId="0" applyNumberFormat="1" applyFont="1" applyFill="1" applyAlignment="1">
      <alignment horizontal="right"/>
    </xf>
    <xf numFmtId="0" fontId="4" fillId="16" borderId="0" xfId="0" applyFont="1" applyFill="1" applyAlignment="1">
      <alignment/>
    </xf>
    <xf numFmtId="49" fontId="2" fillId="16" borderId="0" xfId="0" applyNumberFormat="1" applyFont="1" applyFill="1" applyAlignment="1">
      <alignment horizontal="right"/>
    </xf>
    <xf numFmtId="0" fontId="4" fillId="16" borderId="0" xfId="0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14" fontId="2" fillId="16" borderId="0" xfId="0" applyNumberFormat="1" applyFont="1" applyFill="1" applyAlignment="1">
      <alignment horizontal="right"/>
    </xf>
    <xf numFmtId="14" fontId="3" fillId="16" borderId="0" xfId="0" applyNumberFormat="1" applyFont="1" applyFill="1" applyAlignment="1">
      <alignment horizontal="right"/>
    </xf>
    <xf numFmtId="49" fontId="4" fillId="16" borderId="0" xfId="0" applyNumberFormat="1" applyFont="1" applyFill="1" applyAlignment="1" applyProtection="1">
      <alignment horizontal="right"/>
      <protection/>
    </xf>
    <xf numFmtId="0" fontId="9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49" fontId="4" fillId="16" borderId="0" xfId="0" applyNumberFormat="1" applyFont="1" applyFill="1" applyAlignment="1" applyProtection="1">
      <alignment horizontal="right"/>
      <protection locked="0"/>
    </xf>
    <xf numFmtId="0" fontId="2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0" fontId="10" fillId="16" borderId="0" xfId="0" applyFont="1" applyFill="1" applyAlignment="1">
      <alignment horizontal="right"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7" fillId="7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4" fillId="7" borderId="0" xfId="0" applyNumberFormat="1" applyFont="1" applyFill="1" applyAlignment="1">
      <alignment horizontal="right"/>
    </xf>
    <xf numFmtId="0" fontId="7" fillId="7" borderId="0" xfId="0" applyNumberFormat="1" applyFont="1" applyFill="1" applyAlignment="1">
      <alignment horizontal="right"/>
    </xf>
    <xf numFmtId="0" fontId="7" fillId="7" borderId="0" xfId="0" applyFont="1" applyFill="1" applyAlignment="1">
      <alignment/>
    </xf>
    <xf numFmtId="49" fontId="4" fillId="7" borderId="0" xfId="0" applyNumberFormat="1" applyFont="1" applyFill="1" applyAlignment="1">
      <alignment horizontal="right"/>
    </xf>
    <xf numFmtId="49" fontId="2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1" fontId="5" fillId="34" borderId="0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11" fillId="34" borderId="0" xfId="0" applyNumberFormat="1" applyFont="1" applyFill="1" applyBorder="1" applyAlignment="1">
      <alignment/>
    </xf>
    <xf numFmtId="1" fontId="13" fillId="34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16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16" borderId="0" xfId="0" applyFont="1" applyFill="1" applyAlignment="1">
      <alignment horizontal="right"/>
    </xf>
    <xf numFmtId="1" fontId="11" fillId="34" borderId="0" xfId="0" applyNumberFormat="1" applyFont="1" applyFill="1" applyAlignment="1">
      <alignment/>
    </xf>
    <xf numFmtId="1" fontId="5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" fontId="1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1162050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6192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0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10.140625" style="0" bestFit="1" customWidth="1"/>
    <col min="3" max="3" width="62.140625" style="0" customWidth="1"/>
    <col min="4" max="4" width="14.140625" style="0" customWidth="1"/>
    <col min="5" max="5" width="14.7109375" style="0" customWidth="1"/>
  </cols>
  <sheetData>
    <row r="4" ht="12.75">
      <c r="C4" s="6"/>
    </row>
    <row r="9" spans="2:3" s="6" customFormat="1" ht="18">
      <c r="B9" s="104"/>
      <c r="C9" s="105" t="s">
        <v>435</v>
      </c>
    </row>
    <row r="11" spans="1:5" ht="18">
      <c r="A11" s="1"/>
      <c r="B11" s="7" t="s">
        <v>0</v>
      </c>
      <c r="C11" s="8"/>
      <c r="D11" s="88" t="s">
        <v>354</v>
      </c>
      <c r="E11" s="88" t="s">
        <v>421</v>
      </c>
    </row>
    <row r="12" spans="1:5" ht="12.75">
      <c r="A12" s="1"/>
      <c r="B12" s="11"/>
      <c r="C12" s="11"/>
      <c r="D12" s="78"/>
      <c r="E12" s="78"/>
    </row>
    <row r="13" spans="1:5" ht="15.75">
      <c r="A13" s="1"/>
      <c r="B13" s="12">
        <v>110</v>
      </c>
      <c r="C13" s="13" t="s">
        <v>1</v>
      </c>
      <c r="D13" s="80">
        <f>D14</f>
        <v>2755000</v>
      </c>
      <c r="E13" s="80">
        <f>E14</f>
        <v>2755000</v>
      </c>
    </row>
    <row r="14" spans="2:5" ht="12.75">
      <c r="B14" s="14">
        <v>111</v>
      </c>
      <c r="C14" s="11" t="s">
        <v>2</v>
      </c>
      <c r="D14" s="81">
        <v>2755000</v>
      </c>
      <c r="E14" s="81">
        <v>2755000</v>
      </c>
    </row>
    <row r="15" spans="2:5" ht="12.75">
      <c r="B15" s="15"/>
      <c r="C15" s="11"/>
      <c r="D15" s="81"/>
      <c r="E15" s="81"/>
    </row>
    <row r="16" spans="2:5" ht="15.75">
      <c r="B16" s="12">
        <v>120</v>
      </c>
      <c r="C16" s="13" t="s">
        <v>3</v>
      </c>
      <c r="D16" s="80">
        <f>D17</f>
        <v>420000</v>
      </c>
      <c r="E16" s="80">
        <f>E17</f>
        <v>420000</v>
      </c>
    </row>
    <row r="17" spans="2:5" ht="12.75">
      <c r="B17" s="15">
        <v>121</v>
      </c>
      <c r="C17" s="11" t="s">
        <v>4</v>
      </c>
      <c r="D17" s="81">
        <v>420000</v>
      </c>
      <c r="E17" s="81">
        <v>420000</v>
      </c>
    </row>
    <row r="18" spans="2:5" ht="12.75">
      <c r="B18" s="15"/>
      <c r="C18" s="11"/>
      <c r="D18" s="81"/>
      <c r="E18" s="81"/>
    </row>
    <row r="19" spans="2:5" ht="15.75">
      <c r="B19" s="12">
        <v>133</v>
      </c>
      <c r="C19" s="13" t="s">
        <v>5</v>
      </c>
      <c r="D19" s="80">
        <f>SUM(D20:D27)</f>
        <v>249900</v>
      </c>
      <c r="E19" s="80">
        <f>SUM(E20:E27)</f>
        <v>249900</v>
      </c>
    </row>
    <row r="20" spans="2:5" ht="12.75">
      <c r="B20" s="14">
        <v>133001</v>
      </c>
      <c r="C20" s="8" t="s">
        <v>6</v>
      </c>
      <c r="D20" s="81">
        <v>4900</v>
      </c>
      <c r="E20" s="81">
        <v>4900</v>
      </c>
    </row>
    <row r="21" spans="2:5" ht="12.75">
      <c r="B21" s="14">
        <v>133003</v>
      </c>
      <c r="C21" s="8" t="s">
        <v>7</v>
      </c>
      <c r="D21" s="81">
        <v>150</v>
      </c>
      <c r="E21" s="81">
        <v>150</v>
      </c>
    </row>
    <row r="22" spans="2:5" ht="12.75">
      <c r="B22" s="14">
        <v>133004</v>
      </c>
      <c r="C22" s="8" t="s">
        <v>8</v>
      </c>
      <c r="D22" s="81">
        <v>350</v>
      </c>
      <c r="E22" s="81">
        <v>350</v>
      </c>
    </row>
    <row r="23" spans="2:5" ht="12.75">
      <c r="B23" s="15">
        <v>133005</v>
      </c>
      <c r="C23" s="11" t="s">
        <v>9</v>
      </c>
      <c r="D23" s="81">
        <v>1400</v>
      </c>
      <c r="E23" s="81">
        <v>1400</v>
      </c>
    </row>
    <row r="24" spans="2:5" ht="12.75">
      <c r="B24" s="15">
        <v>133006</v>
      </c>
      <c r="C24" s="11" t="s">
        <v>10</v>
      </c>
      <c r="D24" s="81">
        <v>1600</v>
      </c>
      <c r="E24" s="81">
        <v>1600</v>
      </c>
    </row>
    <row r="25" spans="2:5" ht="12.75">
      <c r="B25" s="14">
        <v>133012</v>
      </c>
      <c r="C25" s="8" t="s">
        <v>11</v>
      </c>
      <c r="D25" s="81">
        <v>9500</v>
      </c>
      <c r="E25" s="81">
        <v>9500</v>
      </c>
    </row>
    <row r="26" spans="2:5" ht="12.75">
      <c r="B26" s="14">
        <v>133013</v>
      </c>
      <c r="C26" s="8" t="s">
        <v>405</v>
      </c>
      <c r="D26" s="81">
        <v>90000</v>
      </c>
      <c r="E26" s="81">
        <v>90000</v>
      </c>
    </row>
    <row r="27" spans="2:5" ht="12.75">
      <c r="B27" s="14">
        <v>133013</v>
      </c>
      <c r="C27" s="8" t="s">
        <v>404</v>
      </c>
      <c r="D27" s="81">
        <v>142000</v>
      </c>
      <c r="E27" s="81">
        <v>142000</v>
      </c>
    </row>
    <row r="28" spans="2:5" ht="12.75">
      <c r="B28" s="15"/>
      <c r="C28" s="11"/>
      <c r="D28" s="81"/>
      <c r="E28" s="81"/>
    </row>
    <row r="29" spans="2:5" ht="16.5" customHeight="1">
      <c r="B29" s="12">
        <v>210</v>
      </c>
      <c r="C29" s="13" t="s">
        <v>12</v>
      </c>
      <c r="D29" s="86">
        <f>SUM(D30+D31+D32+D33+D34+D35)</f>
        <v>113500</v>
      </c>
      <c r="E29" s="86">
        <f>SUM(E30+E31+E32+E33+E34+E35)</f>
        <v>113500</v>
      </c>
    </row>
    <row r="30" spans="2:5" ht="12.75">
      <c r="B30" s="15">
        <v>212002</v>
      </c>
      <c r="C30" s="11" t="s">
        <v>13</v>
      </c>
      <c r="D30" s="81">
        <v>1500</v>
      </c>
      <c r="E30" s="81">
        <v>1500</v>
      </c>
    </row>
    <row r="31" spans="2:12" ht="12.75">
      <c r="B31" s="15">
        <v>212003</v>
      </c>
      <c r="C31" s="11" t="s">
        <v>14</v>
      </c>
      <c r="D31" s="81">
        <v>17500</v>
      </c>
      <c r="E31" s="81">
        <v>17500</v>
      </c>
      <c r="F31" s="1"/>
      <c r="G31" s="1"/>
      <c r="H31" s="1"/>
      <c r="I31" s="1"/>
      <c r="J31" s="1"/>
      <c r="K31" s="1"/>
      <c r="L31" s="1"/>
    </row>
    <row r="32" spans="2:12" ht="12.75">
      <c r="B32" s="15">
        <v>212003</v>
      </c>
      <c r="C32" s="11" t="s">
        <v>15</v>
      </c>
      <c r="D32" s="81">
        <v>12000</v>
      </c>
      <c r="E32" s="81">
        <v>12000</v>
      </c>
      <c r="F32" s="1"/>
      <c r="G32" s="1"/>
      <c r="H32" s="1"/>
      <c r="I32" s="1"/>
      <c r="J32" s="1"/>
      <c r="K32" s="1"/>
      <c r="L32" s="1"/>
    </row>
    <row r="33" spans="2:12" ht="12.75">
      <c r="B33" s="15">
        <v>212003</v>
      </c>
      <c r="C33" s="11" t="s">
        <v>16</v>
      </c>
      <c r="D33" s="81">
        <v>49500</v>
      </c>
      <c r="E33" s="81">
        <v>49500</v>
      </c>
      <c r="F33" s="1"/>
      <c r="G33" s="1"/>
      <c r="H33" s="1"/>
      <c r="I33" s="1"/>
      <c r="J33" s="1"/>
      <c r="K33" s="1"/>
      <c r="L33" s="1"/>
    </row>
    <row r="34" spans="2:12" ht="12.75">
      <c r="B34" s="15">
        <v>212003</v>
      </c>
      <c r="C34" s="11" t="s">
        <v>17</v>
      </c>
      <c r="D34" s="81">
        <v>33000</v>
      </c>
      <c r="E34" s="81">
        <v>33000</v>
      </c>
      <c r="F34" s="1"/>
      <c r="G34" s="1"/>
      <c r="H34" s="1"/>
      <c r="I34" s="1"/>
      <c r="J34" s="1"/>
      <c r="K34" s="1"/>
      <c r="L34" s="1"/>
    </row>
    <row r="35" spans="2:12" s="84" customFormat="1" ht="12.75">
      <c r="B35" s="103" t="s">
        <v>321</v>
      </c>
      <c r="C35" s="85" t="s">
        <v>406</v>
      </c>
      <c r="D35" s="93">
        <f>SUM(D36:D38)</f>
        <v>0</v>
      </c>
      <c r="E35" s="93">
        <f>SUM(E36:E38)</f>
        <v>0</v>
      </c>
      <c r="F35" s="100"/>
      <c r="G35" s="100"/>
      <c r="H35" s="100"/>
      <c r="I35" s="100"/>
      <c r="J35" s="100"/>
      <c r="K35" s="100"/>
      <c r="L35" s="100"/>
    </row>
    <row r="36" spans="2:5" s="1" customFormat="1" ht="12.75" hidden="1">
      <c r="B36" s="15" t="s">
        <v>321</v>
      </c>
      <c r="C36" s="11" t="s">
        <v>18</v>
      </c>
      <c r="D36" s="81">
        <f aca="true" t="shared" si="0" ref="D36:E38">D37</f>
        <v>0</v>
      </c>
      <c r="E36" s="81">
        <f t="shared" si="0"/>
        <v>0</v>
      </c>
    </row>
    <row r="37" spans="2:5" s="1" customFormat="1" ht="12.75" hidden="1">
      <c r="B37" s="15" t="s">
        <v>321</v>
      </c>
      <c r="C37" s="11" t="s">
        <v>19</v>
      </c>
      <c r="D37" s="81">
        <f t="shared" si="0"/>
        <v>0</v>
      </c>
      <c r="E37" s="81">
        <f t="shared" si="0"/>
        <v>0</v>
      </c>
    </row>
    <row r="38" spans="2:5" s="1" customFormat="1" ht="12.75" hidden="1">
      <c r="B38" s="15" t="s">
        <v>321</v>
      </c>
      <c r="C38" s="11" t="s">
        <v>20</v>
      </c>
      <c r="D38" s="81">
        <f t="shared" si="0"/>
        <v>0</v>
      </c>
      <c r="E38" s="81">
        <f t="shared" si="0"/>
        <v>0</v>
      </c>
    </row>
    <row r="39" spans="1:5" s="1" customFormat="1" ht="12.75">
      <c r="A39"/>
      <c r="B39" s="15"/>
      <c r="C39" s="11"/>
      <c r="D39" s="81"/>
      <c r="E39" s="81"/>
    </row>
    <row r="40" spans="1:5" s="1" customFormat="1" ht="15.75">
      <c r="A40"/>
      <c r="B40" s="12">
        <v>220</v>
      </c>
      <c r="C40" s="13" t="s">
        <v>21</v>
      </c>
      <c r="D40" s="80">
        <f>SUM(D41:D48)</f>
        <v>89200</v>
      </c>
      <c r="E40" s="80">
        <f>SUM(E41:E48)</f>
        <v>89200</v>
      </c>
    </row>
    <row r="41" spans="1:5" s="1" customFormat="1" ht="12.75">
      <c r="A41"/>
      <c r="B41" s="15">
        <v>221004</v>
      </c>
      <c r="C41" s="11" t="s">
        <v>22</v>
      </c>
      <c r="D41" s="81">
        <v>45500</v>
      </c>
      <c r="E41" s="81">
        <v>45500</v>
      </c>
    </row>
    <row r="42" spans="2:5" s="1" customFormat="1" ht="12.75">
      <c r="B42" s="15">
        <v>222003</v>
      </c>
      <c r="C42" s="10" t="s">
        <v>355</v>
      </c>
      <c r="D42" s="81">
        <v>7500</v>
      </c>
      <c r="E42" s="81">
        <v>7500</v>
      </c>
    </row>
    <row r="43" spans="1:12" s="1" customFormat="1" ht="12.75">
      <c r="A43"/>
      <c r="B43" s="15">
        <v>223001</v>
      </c>
      <c r="C43" s="11" t="s">
        <v>23</v>
      </c>
      <c r="D43" s="81">
        <v>3700</v>
      </c>
      <c r="E43" s="81">
        <v>3700</v>
      </c>
      <c r="F43"/>
      <c r="G43"/>
      <c r="H43"/>
      <c r="I43"/>
      <c r="J43"/>
      <c r="K43"/>
      <c r="L43"/>
    </row>
    <row r="44" spans="2:5" ht="12.75">
      <c r="B44" s="15">
        <v>223001</v>
      </c>
      <c r="C44" s="11" t="s">
        <v>24</v>
      </c>
      <c r="D44" s="81">
        <v>12000</v>
      </c>
      <c r="E44" s="81">
        <v>12000</v>
      </c>
    </row>
    <row r="45" spans="2:5" ht="12.75">
      <c r="B45" s="15"/>
      <c r="C45" s="11" t="s">
        <v>25</v>
      </c>
      <c r="D45" s="81">
        <v>0</v>
      </c>
      <c r="E45" s="81">
        <v>0</v>
      </c>
    </row>
    <row r="46" spans="2:5" ht="12.75">
      <c r="B46" s="15"/>
      <c r="C46" s="11" t="s">
        <v>26</v>
      </c>
      <c r="D46" s="81">
        <v>0</v>
      </c>
      <c r="E46" s="81">
        <v>0</v>
      </c>
    </row>
    <row r="47" spans="2:5" ht="12.75">
      <c r="B47" s="15">
        <v>223002</v>
      </c>
      <c r="C47" s="11" t="s">
        <v>27</v>
      </c>
      <c r="D47" s="81">
        <v>17500</v>
      </c>
      <c r="E47" s="81">
        <v>17500</v>
      </c>
    </row>
    <row r="48" spans="2:5" ht="12.75">
      <c r="B48" s="15">
        <v>229005</v>
      </c>
      <c r="C48" s="11" t="s">
        <v>28</v>
      </c>
      <c r="D48" s="81">
        <v>3000</v>
      </c>
      <c r="E48" s="81">
        <v>3000</v>
      </c>
    </row>
    <row r="49" spans="2:5" s="6" customFormat="1" ht="12.75">
      <c r="B49" s="90"/>
      <c r="C49" s="10"/>
      <c r="D49" s="81"/>
      <c r="E49" s="81"/>
    </row>
    <row r="50" spans="2:5" ht="15.75">
      <c r="B50" s="12">
        <v>240</v>
      </c>
      <c r="C50" s="13" t="s">
        <v>29</v>
      </c>
      <c r="D50" s="86">
        <f>D52</f>
        <v>3000</v>
      </c>
      <c r="E50" s="86">
        <f>SUM(E51:E52)</f>
        <v>3000</v>
      </c>
    </row>
    <row r="51" spans="2:5" s="6" customFormat="1" ht="12.75">
      <c r="B51" s="14">
        <v>242</v>
      </c>
      <c r="C51" s="8" t="s">
        <v>422</v>
      </c>
      <c r="D51" s="97"/>
      <c r="E51" s="97">
        <v>3000</v>
      </c>
    </row>
    <row r="52" spans="2:5" ht="12.75">
      <c r="B52" s="15">
        <v>243</v>
      </c>
      <c r="C52" s="11" t="s">
        <v>30</v>
      </c>
      <c r="D52" s="81">
        <v>3000</v>
      </c>
      <c r="E52" s="81">
        <v>0</v>
      </c>
    </row>
    <row r="53" spans="2:5" s="6" customFormat="1" ht="12.75">
      <c r="B53" s="90"/>
      <c r="C53" s="10"/>
      <c r="D53" s="82"/>
      <c r="E53" s="82"/>
    </row>
    <row r="54" spans="2:5" ht="15.75">
      <c r="B54" s="12">
        <v>290</v>
      </c>
      <c r="C54" s="13" t="s">
        <v>31</v>
      </c>
      <c r="D54" s="86">
        <f>SUM(D56:D58)</f>
        <v>25500</v>
      </c>
      <c r="E54" s="86">
        <f>SUM(E56:E58)</f>
        <v>125500</v>
      </c>
    </row>
    <row r="55" spans="2:5" s="6" customFormat="1" ht="12.75">
      <c r="B55" s="14">
        <v>292006</v>
      </c>
      <c r="C55" s="8" t="s">
        <v>367</v>
      </c>
      <c r="D55" s="97"/>
      <c r="E55" s="97"/>
    </row>
    <row r="56" spans="2:5" ht="12.75">
      <c r="B56" s="15">
        <v>292008</v>
      </c>
      <c r="C56" s="11" t="s">
        <v>32</v>
      </c>
      <c r="D56" s="81">
        <v>25000</v>
      </c>
      <c r="E56" s="81">
        <v>25000</v>
      </c>
    </row>
    <row r="57" spans="2:5" ht="12.75">
      <c r="B57" s="15">
        <v>292012</v>
      </c>
      <c r="C57" s="11" t="s">
        <v>33</v>
      </c>
      <c r="D57" s="81">
        <v>0</v>
      </c>
      <c r="E57" s="81">
        <v>0</v>
      </c>
    </row>
    <row r="58" spans="2:5" ht="12.75">
      <c r="B58" s="15">
        <v>292027</v>
      </c>
      <c r="C58" s="11" t="s">
        <v>31</v>
      </c>
      <c r="D58" s="81">
        <v>500</v>
      </c>
      <c r="E58" s="81">
        <v>100500</v>
      </c>
    </row>
    <row r="59" spans="2:5" ht="12.75">
      <c r="B59" s="15"/>
      <c r="C59" s="11"/>
      <c r="D59" s="81"/>
      <c r="E59" s="81"/>
    </row>
    <row r="60" spans="2:5" ht="15.75">
      <c r="B60" s="12">
        <v>300</v>
      </c>
      <c r="C60" s="13" t="s">
        <v>34</v>
      </c>
      <c r="D60" s="86">
        <f>SUM(D62:D86)</f>
        <v>1105558</v>
      </c>
      <c r="E60" s="86">
        <f>SUM(E62:E86)</f>
        <v>1105776</v>
      </c>
    </row>
    <row r="61" spans="2:5" s="6" customFormat="1" ht="12.75">
      <c r="B61" s="35" t="s">
        <v>397</v>
      </c>
      <c r="C61" s="36" t="s">
        <v>398</v>
      </c>
      <c r="D61" s="91">
        <f>SUM(D62:D86)</f>
        <v>1105558</v>
      </c>
      <c r="E61" s="91">
        <f>SUM(E62:E86)</f>
        <v>1105776</v>
      </c>
    </row>
    <row r="62" spans="2:5" ht="12.75" hidden="1">
      <c r="B62" s="14">
        <v>312001</v>
      </c>
      <c r="C62" s="8" t="s">
        <v>35</v>
      </c>
      <c r="D62" s="81">
        <v>400</v>
      </c>
      <c r="E62" s="81">
        <v>400</v>
      </c>
    </row>
    <row r="63" spans="2:5" ht="12.75" hidden="1">
      <c r="B63" s="14">
        <v>312001</v>
      </c>
      <c r="C63" s="8" t="s">
        <v>36</v>
      </c>
      <c r="D63" s="81">
        <v>10500</v>
      </c>
      <c r="E63" s="81">
        <v>10318</v>
      </c>
    </row>
    <row r="64" spans="2:5" ht="12.75" hidden="1">
      <c r="B64" s="14">
        <v>312001</v>
      </c>
      <c r="C64" s="8" t="s">
        <v>37</v>
      </c>
      <c r="D64" s="81">
        <v>420</v>
      </c>
      <c r="E64" s="81">
        <v>420</v>
      </c>
    </row>
    <row r="65" spans="2:5" ht="12.75" hidden="1">
      <c r="B65" s="14">
        <v>312001</v>
      </c>
      <c r="C65" s="8" t="s">
        <v>38</v>
      </c>
      <c r="D65" s="81">
        <v>7000</v>
      </c>
      <c r="E65" s="81">
        <v>7000</v>
      </c>
    </row>
    <row r="66" spans="2:5" ht="12.75" hidden="1">
      <c r="B66" s="14">
        <v>312001</v>
      </c>
      <c r="C66" s="8" t="s">
        <v>344</v>
      </c>
      <c r="D66" s="81">
        <v>26496</v>
      </c>
      <c r="E66" s="81">
        <v>26496</v>
      </c>
    </row>
    <row r="67" spans="2:5" ht="12.75" hidden="1">
      <c r="B67" s="14">
        <v>312001</v>
      </c>
      <c r="C67" s="8" t="s">
        <v>345</v>
      </c>
      <c r="D67" s="81">
        <v>17280</v>
      </c>
      <c r="E67" s="81">
        <v>17280</v>
      </c>
    </row>
    <row r="68" spans="2:5" ht="12.75" hidden="1">
      <c r="B68" s="14">
        <v>312001</v>
      </c>
      <c r="C68" s="8" t="s">
        <v>39</v>
      </c>
      <c r="D68" s="81">
        <v>5000</v>
      </c>
      <c r="E68" s="81">
        <v>5000</v>
      </c>
    </row>
    <row r="69" spans="2:5" ht="12.75" hidden="1">
      <c r="B69" s="14">
        <v>312001</v>
      </c>
      <c r="C69" s="8" t="s">
        <v>40</v>
      </c>
      <c r="D69" s="81">
        <v>9800</v>
      </c>
      <c r="E69" s="81">
        <v>9800</v>
      </c>
    </row>
    <row r="70" spans="2:5" ht="12.75" hidden="1">
      <c r="B70" s="14">
        <v>312001</v>
      </c>
      <c r="C70" s="8" t="s">
        <v>368</v>
      </c>
      <c r="D70" s="81">
        <v>0</v>
      </c>
      <c r="E70" s="81">
        <v>0</v>
      </c>
    </row>
    <row r="71" spans="2:5" ht="12.75" hidden="1">
      <c r="B71" s="14">
        <v>312001</v>
      </c>
      <c r="C71" s="8" t="s">
        <v>41</v>
      </c>
      <c r="D71" s="81">
        <v>2600</v>
      </c>
      <c r="E71" s="81">
        <v>2600</v>
      </c>
    </row>
    <row r="72" spans="2:5" ht="12.75" hidden="1">
      <c r="B72" s="14">
        <v>312001</v>
      </c>
      <c r="C72" s="8" t="s">
        <v>42</v>
      </c>
      <c r="D72" s="81">
        <v>1800</v>
      </c>
      <c r="E72" s="81">
        <v>1800</v>
      </c>
    </row>
    <row r="73" spans="2:5" ht="12.75" hidden="1">
      <c r="B73" s="14">
        <v>312001</v>
      </c>
      <c r="C73" s="8" t="s">
        <v>43</v>
      </c>
      <c r="D73" s="81">
        <v>400</v>
      </c>
      <c r="E73" s="81">
        <v>800</v>
      </c>
    </row>
    <row r="74" spans="2:5" ht="12.75" hidden="1">
      <c r="B74" s="14">
        <v>312001</v>
      </c>
      <c r="C74" s="8" t="s">
        <v>44</v>
      </c>
      <c r="D74" s="81">
        <v>900</v>
      </c>
      <c r="E74" s="81">
        <v>900</v>
      </c>
    </row>
    <row r="75" spans="2:5" ht="12.75" hidden="1">
      <c r="B75" s="14">
        <v>312001</v>
      </c>
      <c r="C75" s="8" t="s">
        <v>399</v>
      </c>
      <c r="D75" s="81">
        <v>0</v>
      </c>
      <c r="E75" s="81">
        <v>0</v>
      </c>
    </row>
    <row r="76" spans="2:5" ht="12.75" hidden="1">
      <c r="B76" s="14">
        <v>312001</v>
      </c>
      <c r="C76" s="8" t="s">
        <v>45</v>
      </c>
      <c r="D76" s="81">
        <v>942531</v>
      </c>
      <c r="E76" s="81">
        <v>942531</v>
      </c>
    </row>
    <row r="77" spans="2:5" ht="12.75" hidden="1">
      <c r="B77" s="14">
        <v>312001</v>
      </c>
      <c r="C77" s="8" t="s">
        <v>46</v>
      </c>
      <c r="D77" s="81">
        <v>12000</v>
      </c>
      <c r="E77" s="81">
        <v>12000</v>
      </c>
    </row>
    <row r="78" spans="2:5" ht="12.75" hidden="1">
      <c r="B78" s="14">
        <v>312001</v>
      </c>
      <c r="C78" s="8" t="s">
        <v>47</v>
      </c>
      <c r="D78" s="81">
        <v>2030</v>
      </c>
      <c r="E78" s="81">
        <v>2030</v>
      </c>
    </row>
    <row r="79" spans="2:5" ht="12.75" hidden="1">
      <c r="B79" s="14">
        <v>312001</v>
      </c>
      <c r="C79" s="8" t="s">
        <v>48</v>
      </c>
      <c r="D79" s="81">
        <v>9000</v>
      </c>
      <c r="E79" s="81">
        <v>9000</v>
      </c>
    </row>
    <row r="80" spans="2:5" ht="12.75" hidden="1">
      <c r="B80" s="14">
        <v>312001</v>
      </c>
      <c r="C80" s="8" t="s">
        <v>49</v>
      </c>
      <c r="D80" s="81">
        <v>6550</v>
      </c>
      <c r="E80" s="81">
        <v>6550</v>
      </c>
    </row>
    <row r="81" spans="2:5" ht="12.75" hidden="1">
      <c r="B81" s="14">
        <v>312001</v>
      </c>
      <c r="C81" s="8" t="s">
        <v>50</v>
      </c>
      <c r="D81" s="81">
        <v>19201</v>
      </c>
      <c r="E81" s="81">
        <v>19201</v>
      </c>
    </row>
    <row r="82" spans="2:5" ht="12.75" hidden="1">
      <c r="B82" s="14">
        <v>312001</v>
      </c>
      <c r="C82" s="8" t="s">
        <v>51</v>
      </c>
      <c r="D82" s="81">
        <v>15900</v>
      </c>
      <c r="E82" s="81">
        <v>15900</v>
      </c>
    </row>
    <row r="83" spans="2:5" ht="12.75" hidden="1">
      <c r="B83" s="14">
        <v>312001</v>
      </c>
      <c r="C83" s="8" t="s">
        <v>369</v>
      </c>
      <c r="D83" s="81">
        <v>0</v>
      </c>
      <c r="E83" s="81">
        <v>0</v>
      </c>
    </row>
    <row r="84" spans="2:5" ht="12.75" hidden="1">
      <c r="B84" s="14">
        <v>312001</v>
      </c>
      <c r="C84" s="8" t="s">
        <v>370</v>
      </c>
      <c r="D84" s="81"/>
      <c r="E84" s="81"/>
    </row>
    <row r="85" spans="2:5" ht="12.75">
      <c r="B85" s="14">
        <v>312002</v>
      </c>
      <c r="C85" s="8" t="s">
        <v>52</v>
      </c>
      <c r="D85" s="81">
        <v>12500</v>
      </c>
      <c r="E85" s="81">
        <v>12500</v>
      </c>
    </row>
    <row r="86" spans="2:5" ht="12.75">
      <c r="B86" s="14">
        <v>312007</v>
      </c>
      <c r="C86" s="8" t="s">
        <v>53</v>
      </c>
      <c r="D86" s="81">
        <v>3250</v>
      </c>
      <c r="E86" s="81">
        <v>3250</v>
      </c>
    </row>
    <row r="87" spans="2:5" ht="12.75">
      <c r="B87" s="15"/>
      <c r="C87" s="11"/>
      <c r="D87" s="81"/>
      <c r="E87" s="81"/>
    </row>
    <row r="88" spans="2:5" ht="15.75">
      <c r="B88" s="16"/>
      <c r="C88" s="13" t="s">
        <v>54</v>
      </c>
      <c r="D88" s="86">
        <f>D14+D17+D19+D29+D40+D50+D54+D60</f>
        <v>4761658</v>
      </c>
      <c r="E88" s="86">
        <f>E14+E17+E19+E29+E40+E50+E54+E60</f>
        <v>4861876</v>
      </c>
    </row>
    <row r="89" spans="4:5" s="1" customFormat="1" ht="15.75">
      <c r="D89" s="87"/>
      <c r="E89" s="87"/>
    </row>
    <row r="90" spans="2:5" ht="18">
      <c r="B90" s="38" t="s">
        <v>55</v>
      </c>
      <c r="C90" s="38"/>
      <c r="D90" s="80"/>
      <c r="E90" s="80"/>
    </row>
    <row r="91" spans="2:5" ht="15.75">
      <c r="B91" s="40"/>
      <c r="C91" s="41"/>
      <c r="D91" s="80"/>
      <c r="E91" s="80"/>
    </row>
    <row r="92" spans="2:5" ht="15.75">
      <c r="B92" s="42">
        <v>231</v>
      </c>
      <c r="C92" s="43" t="s">
        <v>56</v>
      </c>
      <c r="D92" s="80">
        <f>D93</f>
        <v>0</v>
      </c>
      <c r="E92" s="80">
        <f>E93</f>
        <v>0</v>
      </c>
    </row>
    <row r="93" spans="2:5" s="6" customFormat="1" ht="12.75">
      <c r="B93" s="53" t="s">
        <v>346</v>
      </c>
      <c r="C93" s="48" t="s">
        <v>347</v>
      </c>
      <c r="D93" s="81">
        <v>0</v>
      </c>
      <c r="E93" s="81">
        <v>0</v>
      </c>
    </row>
    <row r="94" spans="2:5" ht="15.75">
      <c r="B94" s="44"/>
      <c r="C94" s="39"/>
      <c r="D94" s="80"/>
      <c r="E94" s="80"/>
    </row>
    <row r="95" spans="2:5" ht="15.75">
      <c r="B95" s="45">
        <v>233</v>
      </c>
      <c r="C95" s="43" t="s">
        <v>57</v>
      </c>
      <c r="D95" s="80">
        <f>D96</f>
        <v>0</v>
      </c>
      <c r="E95" s="80">
        <f>E96</f>
        <v>0</v>
      </c>
    </row>
    <row r="96" spans="2:5" ht="12.75">
      <c r="B96" s="47">
        <v>233000</v>
      </c>
      <c r="C96" s="40" t="s">
        <v>57</v>
      </c>
      <c r="D96" s="81">
        <f>D97</f>
        <v>0</v>
      </c>
      <c r="E96" s="81">
        <f>E97</f>
        <v>0</v>
      </c>
    </row>
    <row r="97" spans="2:5" ht="15.75">
      <c r="B97" s="47"/>
      <c r="C97" s="40"/>
      <c r="D97" s="80"/>
      <c r="E97" s="80"/>
    </row>
    <row r="98" spans="2:5" ht="15.75">
      <c r="B98" s="45">
        <v>322</v>
      </c>
      <c r="C98" s="43" t="s">
        <v>58</v>
      </c>
      <c r="D98" s="92">
        <f>SUM(D99:D105)</f>
        <v>1210976</v>
      </c>
      <c r="E98" s="92">
        <f>SUM(E99:E105)</f>
        <v>1210976</v>
      </c>
    </row>
    <row r="99" spans="2:5" ht="12.75">
      <c r="B99" s="53">
        <v>322001</v>
      </c>
      <c r="C99" s="48" t="s">
        <v>332</v>
      </c>
      <c r="D99" s="81">
        <f>D101</f>
        <v>0</v>
      </c>
      <c r="E99" s="81">
        <f>E101</f>
        <v>0</v>
      </c>
    </row>
    <row r="100" spans="2:5" ht="12.75">
      <c r="B100" s="53">
        <v>322001</v>
      </c>
      <c r="C100" s="48" t="s">
        <v>359</v>
      </c>
      <c r="D100" s="81"/>
      <c r="E100" s="81"/>
    </row>
    <row r="101" spans="2:5" ht="12.75">
      <c r="B101" s="47">
        <v>322001</v>
      </c>
      <c r="C101" s="40" t="s">
        <v>312</v>
      </c>
      <c r="D101" s="81">
        <v>0</v>
      </c>
      <c r="E101" s="81">
        <v>0</v>
      </c>
    </row>
    <row r="102" spans="2:5" ht="12.75">
      <c r="B102" s="47">
        <v>322001</v>
      </c>
      <c r="C102" s="40" t="s">
        <v>59</v>
      </c>
      <c r="D102" s="81">
        <v>1180976</v>
      </c>
      <c r="E102" s="81">
        <v>1180976</v>
      </c>
    </row>
    <row r="103" spans="2:5" ht="12.75">
      <c r="B103" s="47">
        <v>322001</v>
      </c>
      <c r="C103" s="40" t="s">
        <v>60</v>
      </c>
      <c r="D103" s="81">
        <v>0</v>
      </c>
      <c r="E103" s="81">
        <v>0</v>
      </c>
    </row>
    <row r="104" spans="2:5" ht="12.75">
      <c r="B104" s="47">
        <v>322001</v>
      </c>
      <c r="C104" s="40" t="s">
        <v>61</v>
      </c>
      <c r="D104" s="81">
        <v>0</v>
      </c>
      <c r="E104" s="81">
        <v>0</v>
      </c>
    </row>
    <row r="105" spans="2:5" ht="12.75">
      <c r="B105" s="47">
        <v>322002</v>
      </c>
      <c r="C105" s="40" t="s">
        <v>322</v>
      </c>
      <c r="D105" s="81">
        <v>30000</v>
      </c>
      <c r="E105" s="81">
        <v>30000</v>
      </c>
    </row>
    <row r="106" spans="2:5" s="6" customFormat="1" ht="12.75">
      <c r="B106" s="47"/>
      <c r="C106" s="48"/>
      <c r="D106" s="82"/>
      <c r="E106" s="82"/>
    </row>
    <row r="107" spans="2:5" ht="15.75">
      <c r="B107" s="49"/>
      <c r="C107" s="46" t="s">
        <v>62</v>
      </c>
      <c r="D107" s="86">
        <f>D92+D95+D98</f>
        <v>1210976</v>
      </c>
      <c r="E107" s="86">
        <f>E92+E95+E98</f>
        <v>1210976</v>
      </c>
    </row>
    <row r="108" spans="4:5" s="1" customFormat="1" ht="15.75">
      <c r="D108" s="87"/>
      <c r="E108" s="87"/>
    </row>
    <row r="109" spans="2:5" ht="18">
      <c r="B109" s="7" t="s">
        <v>63</v>
      </c>
      <c r="C109" s="17"/>
      <c r="D109" s="80"/>
      <c r="E109" s="80"/>
    </row>
    <row r="110" spans="2:5" ht="15.75">
      <c r="B110" s="11"/>
      <c r="C110" s="11"/>
      <c r="D110" s="80"/>
      <c r="E110" s="80"/>
    </row>
    <row r="111" spans="2:5" ht="15.75">
      <c r="B111" s="12" t="s">
        <v>64</v>
      </c>
      <c r="C111" s="13" t="s">
        <v>65</v>
      </c>
      <c r="D111" s="86">
        <f>SUM(D112+D113+D114+D167)</f>
        <v>620650</v>
      </c>
      <c r="E111" s="86">
        <f>SUM(E112+E113+E114+E167)</f>
        <v>624850</v>
      </c>
    </row>
    <row r="112" spans="2:5" ht="12.75">
      <c r="B112" s="14">
        <v>610000</v>
      </c>
      <c r="C112" s="8" t="s">
        <v>66</v>
      </c>
      <c r="D112" s="81">
        <v>267000</v>
      </c>
      <c r="E112" s="81">
        <v>267000</v>
      </c>
    </row>
    <row r="113" spans="2:5" ht="12.75">
      <c r="B113" s="14">
        <v>620000</v>
      </c>
      <c r="C113" s="8" t="s">
        <v>67</v>
      </c>
      <c r="D113" s="81">
        <v>93450</v>
      </c>
      <c r="E113" s="81">
        <v>93450</v>
      </c>
    </row>
    <row r="114" spans="1:5" ht="12.75">
      <c r="A114" s="84"/>
      <c r="B114" s="37">
        <v>630</v>
      </c>
      <c r="C114" s="9" t="s">
        <v>164</v>
      </c>
      <c r="D114" s="93">
        <f>SUM(D115:D166)</f>
        <v>257075</v>
      </c>
      <c r="E114" s="93">
        <f>SUM(E115:E166)</f>
        <v>261275</v>
      </c>
    </row>
    <row r="115" spans="2:5" ht="12.75" hidden="1">
      <c r="B115" s="14">
        <v>631001</v>
      </c>
      <c r="C115" s="8" t="s">
        <v>68</v>
      </c>
      <c r="D115" s="81">
        <v>1200</v>
      </c>
      <c r="E115" s="81">
        <v>1200</v>
      </c>
    </row>
    <row r="116" spans="2:5" ht="12.75" hidden="1">
      <c r="B116" s="14">
        <v>631002</v>
      </c>
      <c r="C116" s="8" t="s">
        <v>69</v>
      </c>
      <c r="D116" s="81">
        <v>200</v>
      </c>
      <c r="E116" s="81">
        <v>200</v>
      </c>
    </row>
    <row r="117" spans="2:5" ht="12.75" hidden="1">
      <c r="B117" s="14">
        <v>632001</v>
      </c>
      <c r="C117" s="8" t="s">
        <v>70</v>
      </c>
      <c r="D117" s="81">
        <v>35000</v>
      </c>
      <c r="E117" s="81">
        <v>35000</v>
      </c>
    </row>
    <row r="118" spans="2:5" ht="12.75" hidden="1">
      <c r="B118" s="14">
        <v>632002</v>
      </c>
      <c r="C118" s="8" t="s">
        <v>71</v>
      </c>
      <c r="D118" s="81">
        <v>2400</v>
      </c>
      <c r="E118" s="81">
        <v>2400</v>
      </c>
    </row>
    <row r="119" spans="2:5" ht="12.75" hidden="1">
      <c r="B119" s="14">
        <v>632003</v>
      </c>
      <c r="C119" s="8" t="s">
        <v>72</v>
      </c>
      <c r="D119" s="81">
        <v>21000</v>
      </c>
      <c r="E119" s="81">
        <v>21000</v>
      </c>
    </row>
    <row r="120" spans="2:5" ht="12.75" hidden="1">
      <c r="B120" s="14">
        <v>633001</v>
      </c>
      <c r="C120" s="8" t="s">
        <v>73</v>
      </c>
      <c r="D120" s="81">
        <v>4000</v>
      </c>
      <c r="E120" s="81">
        <v>4000</v>
      </c>
    </row>
    <row r="121" spans="2:5" ht="12.75" hidden="1">
      <c r="B121" s="14">
        <v>633002</v>
      </c>
      <c r="C121" s="8" t="s">
        <v>74</v>
      </c>
      <c r="D121" s="81">
        <v>3000</v>
      </c>
      <c r="E121" s="81">
        <v>3000</v>
      </c>
    </row>
    <row r="122" spans="2:5" ht="12.75" hidden="1">
      <c r="B122" s="14">
        <v>633003</v>
      </c>
      <c r="C122" s="8" t="s">
        <v>75</v>
      </c>
      <c r="D122" s="81">
        <v>100</v>
      </c>
      <c r="E122" s="81">
        <v>100</v>
      </c>
    </row>
    <row r="123" spans="2:5" ht="12.75" hidden="1">
      <c r="B123" s="14">
        <v>633004</v>
      </c>
      <c r="C123" s="8" t="s">
        <v>76</v>
      </c>
      <c r="D123" s="81">
        <f>D124</f>
        <v>8500</v>
      </c>
      <c r="E123" s="81">
        <f>E124</f>
        <v>8500</v>
      </c>
    </row>
    <row r="124" spans="2:5" ht="12.75" hidden="1">
      <c r="B124" s="14">
        <v>633006</v>
      </c>
      <c r="C124" s="8" t="s">
        <v>77</v>
      </c>
      <c r="D124" s="81">
        <v>8500</v>
      </c>
      <c r="E124" s="81">
        <v>8500</v>
      </c>
    </row>
    <row r="125" spans="2:5" ht="12.75" hidden="1">
      <c r="B125" s="14">
        <v>633013</v>
      </c>
      <c r="C125" s="8" t="s">
        <v>78</v>
      </c>
      <c r="D125" s="81">
        <v>4000</v>
      </c>
      <c r="E125" s="81">
        <v>4000</v>
      </c>
    </row>
    <row r="126" spans="2:5" ht="12.75" hidden="1">
      <c r="B126" s="14">
        <v>633009</v>
      </c>
      <c r="C126" s="8" t="s">
        <v>79</v>
      </c>
      <c r="D126" s="81">
        <v>2700</v>
      </c>
      <c r="E126" s="81">
        <v>2700</v>
      </c>
    </row>
    <row r="127" spans="2:5" ht="12.75" hidden="1">
      <c r="B127" s="14">
        <v>633016</v>
      </c>
      <c r="C127" s="8" t="s">
        <v>80</v>
      </c>
      <c r="D127" s="81">
        <v>4500</v>
      </c>
      <c r="E127" s="81">
        <v>4500</v>
      </c>
    </row>
    <row r="128" spans="2:5" ht="12.75" hidden="1">
      <c r="B128" s="14">
        <v>633018</v>
      </c>
      <c r="C128" s="8" t="s">
        <v>81</v>
      </c>
      <c r="D128" s="81">
        <v>300</v>
      </c>
      <c r="E128" s="81">
        <v>300</v>
      </c>
    </row>
    <row r="129" spans="2:5" ht="12.75" hidden="1">
      <c r="B129" s="14">
        <v>634001</v>
      </c>
      <c r="C129" s="8" t="s">
        <v>82</v>
      </c>
      <c r="D129" s="81">
        <v>8200</v>
      </c>
      <c r="E129" s="81">
        <v>8200</v>
      </c>
    </row>
    <row r="130" spans="2:5" ht="12.75" hidden="1">
      <c r="B130" s="14">
        <v>634002</v>
      </c>
      <c r="C130" s="8" t="s">
        <v>83</v>
      </c>
      <c r="D130" s="81">
        <v>2500</v>
      </c>
      <c r="E130" s="81">
        <v>2500</v>
      </c>
    </row>
    <row r="131" spans="2:5" ht="12.75" hidden="1">
      <c r="B131" s="14">
        <v>634003</v>
      </c>
      <c r="C131" s="8" t="s">
        <v>84</v>
      </c>
      <c r="D131" s="81">
        <v>1250</v>
      </c>
      <c r="E131" s="81">
        <v>1250</v>
      </c>
    </row>
    <row r="132" spans="2:5" ht="12.75" hidden="1">
      <c r="B132" s="14">
        <v>634004</v>
      </c>
      <c r="C132" s="8" t="s">
        <v>85</v>
      </c>
      <c r="D132" s="81">
        <v>300</v>
      </c>
      <c r="E132" s="81">
        <v>300</v>
      </c>
    </row>
    <row r="133" spans="2:5" ht="12.75" hidden="1">
      <c r="B133" s="14">
        <v>634005</v>
      </c>
      <c r="C133" s="8" t="s">
        <v>86</v>
      </c>
      <c r="D133" s="81">
        <v>300</v>
      </c>
      <c r="E133" s="81">
        <v>300</v>
      </c>
    </row>
    <row r="134" spans="2:5" ht="12.75" hidden="1">
      <c r="B134" s="14">
        <v>634006</v>
      </c>
      <c r="C134" s="8" t="s">
        <v>87</v>
      </c>
      <c r="D134" s="81">
        <v>50</v>
      </c>
      <c r="E134" s="81">
        <v>50</v>
      </c>
    </row>
    <row r="135" spans="2:5" ht="12.75" hidden="1">
      <c r="B135" s="14">
        <v>635001</v>
      </c>
      <c r="C135" s="8" t="s">
        <v>88</v>
      </c>
      <c r="D135" s="81">
        <v>100</v>
      </c>
      <c r="E135" s="81">
        <v>100</v>
      </c>
    </row>
    <row r="136" spans="2:5" ht="12.75" hidden="1">
      <c r="B136" s="14">
        <v>635002</v>
      </c>
      <c r="C136" s="8" t="s">
        <v>89</v>
      </c>
      <c r="D136" s="81">
        <v>12000</v>
      </c>
      <c r="E136" s="81">
        <v>12000</v>
      </c>
    </row>
    <row r="137" spans="2:5" ht="12.75" hidden="1">
      <c r="B137" s="14">
        <v>635003</v>
      </c>
      <c r="C137" s="8" t="s">
        <v>90</v>
      </c>
      <c r="D137" s="81">
        <v>100</v>
      </c>
      <c r="E137" s="81">
        <v>100</v>
      </c>
    </row>
    <row r="138" spans="2:5" ht="12.75" hidden="1">
      <c r="B138" s="14">
        <v>635004</v>
      </c>
      <c r="C138" s="8" t="s">
        <v>91</v>
      </c>
      <c r="D138" s="81">
        <v>100</v>
      </c>
      <c r="E138" s="81">
        <v>100</v>
      </c>
    </row>
    <row r="139" spans="2:5" ht="12.75" hidden="1">
      <c r="B139" s="14">
        <v>635005</v>
      </c>
      <c r="C139" s="8" t="s">
        <v>92</v>
      </c>
      <c r="D139" s="81">
        <v>50</v>
      </c>
      <c r="E139" s="81">
        <v>50</v>
      </c>
    </row>
    <row r="140" spans="2:5" ht="12.75" hidden="1">
      <c r="B140" s="14">
        <v>635006</v>
      </c>
      <c r="C140" s="8" t="s">
        <v>93</v>
      </c>
      <c r="D140" s="81">
        <v>15000</v>
      </c>
      <c r="E140" s="81">
        <v>18200</v>
      </c>
    </row>
    <row r="141" spans="2:5" ht="12.75" hidden="1">
      <c r="B141" s="14">
        <v>635006</v>
      </c>
      <c r="C141" s="8" t="s">
        <v>340</v>
      </c>
      <c r="D141" s="81">
        <v>500</v>
      </c>
      <c r="E141" s="81">
        <v>500</v>
      </c>
    </row>
    <row r="142" spans="2:5" ht="12.75" hidden="1">
      <c r="B142" s="14">
        <v>636001</v>
      </c>
      <c r="C142" s="8" t="s">
        <v>94</v>
      </c>
      <c r="D142" s="81">
        <v>2000</v>
      </c>
      <c r="E142" s="81">
        <v>2000</v>
      </c>
    </row>
    <row r="143" spans="2:5" ht="12.75" hidden="1">
      <c r="B143" s="14">
        <v>636007</v>
      </c>
      <c r="C143" s="8" t="s">
        <v>95</v>
      </c>
      <c r="D143" s="81">
        <f>D144</f>
        <v>1800</v>
      </c>
      <c r="E143" s="81">
        <f>E144</f>
        <v>1800</v>
      </c>
    </row>
    <row r="144" spans="2:5" ht="12.75" hidden="1">
      <c r="B144" s="14">
        <v>637001</v>
      </c>
      <c r="C144" s="8" t="s">
        <v>96</v>
      </c>
      <c r="D144" s="81">
        <v>1800</v>
      </c>
      <c r="E144" s="81">
        <v>1800</v>
      </c>
    </row>
    <row r="145" spans="2:5" ht="12.75" hidden="1">
      <c r="B145" s="14">
        <v>637002</v>
      </c>
      <c r="C145" s="8" t="s">
        <v>97</v>
      </c>
      <c r="D145" s="81">
        <v>300</v>
      </c>
      <c r="E145" s="81">
        <v>300</v>
      </c>
    </row>
    <row r="146" spans="2:5" ht="12.75" hidden="1">
      <c r="B146" s="14">
        <v>637003</v>
      </c>
      <c r="C146" s="8" t="s">
        <v>98</v>
      </c>
      <c r="D146" s="81">
        <v>15000</v>
      </c>
      <c r="E146" s="81">
        <v>15000</v>
      </c>
    </row>
    <row r="147" spans="2:5" ht="12.75" hidden="1">
      <c r="B147" s="14">
        <v>637004</v>
      </c>
      <c r="C147" s="8" t="s">
        <v>99</v>
      </c>
      <c r="D147" s="81">
        <v>7500</v>
      </c>
      <c r="E147" s="81">
        <v>7500</v>
      </c>
    </row>
    <row r="148" spans="2:5" ht="12.75" hidden="1">
      <c r="B148" s="14">
        <v>637005</v>
      </c>
      <c r="C148" s="8" t="s">
        <v>394</v>
      </c>
      <c r="D148" s="81">
        <v>5000</v>
      </c>
      <c r="E148" s="81">
        <v>5000</v>
      </c>
    </row>
    <row r="149" spans="2:5" ht="12.75" hidden="1">
      <c r="B149" s="14">
        <v>637005</v>
      </c>
      <c r="C149" s="8" t="s">
        <v>333</v>
      </c>
      <c r="D149" s="81">
        <v>4900</v>
      </c>
      <c r="E149" s="81">
        <v>4900</v>
      </c>
    </row>
    <row r="150" spans="2:5" ht="12.75" hidden="1">
      <c r="B150" s="14">
        <v>637005</v>
      </c>
      <c r="C150" s="8" t="s">
        <v>334</v>
      </c>
      <c r="D150" s="81">
        <v>5000</v>
      </c>
      <c r="E150" s="81">
        <v>5000</v>
      </c>
    </row>
    <row r="151" spans="2:5" ht="12.75" hidden="1">
      <c r="B151" s="18">
        <v>637005</v>
      </c>
      <c r="C151" s="8" t="s">
        <v>121</v>
      </c>
      <c r="D151" s="81">
        <v>3000</v>
      </c>
      <c r="E151" s="81">
        <v>3000</v>
      </c>
    </row>
    <row r="152" spans="2:5" ht="12.75" hidden="1">
      <c r="B152" s="14">
        <v>637006</v>
      </c>
      <c r="C152" s="8" t="s">
        <v>100</v>
      </c>
      <c r="D152" s="81">
        <f>D153</f>
        <v>200</v>
      </c>
      <c r="E152" s="81">
        <f>E153</f>
        <v>200</v>
      </c>
    </row>
    <row r="153" spans="2:5" ht="12.75" hidden="1">
      <c r="B153" s="14">
        <v>637011</v>
      </c>
      <c r="C153" s="8" t="s">
        <v>101</v>
      </c>
      <c r="D153" s="81">
        <v>200</v>
      </c>
      <c r="E153" s="81">
        <v>200</v>
      </c>
    </row>
    <row r="154" spans="2:5" ht="12.75" hidden="1">
      <c r="B154" s="18">
        <v>637011</v>
      </c>
      <c r="C154" s="8" t="s">
        <v>316</v>
      </c>
      <c r="D154" s="81">
        <v>500</v>
      </c>
      <c r="E154" s="81">
        <v>500</v>
      </c>
    </row>
    <row r="155" spans="2:5" ht="12.75" hidden="1">
      <c r="B155" s="14">
        <v>637012</v>
      </c>
      <c r="C155" s="8" t="s">
        <v>102</v>
      </c>
      <c r="D155" s="81">
        <v>700</v>
      </c>
      <c r="E155" s="81">
        <v>700</v>
      </c>
    </row>
    <row r="156" spans="2:5" ht="12.75" hidden="1">
      <c r="B156" s="14">
        <v>637014</v>
      </c>
      <c r="C156" s="8" t="s">
        <v>103</v>
      </c>
      <c r="D156" s="81">
        <v>11000</v>
      </c>
      <c r="E156" s="81">
        <v>11000</v>
      </c>
    </row>
    <row r="157" spans="2:5" ht="12.75" hidden="1">
      <c r="B157" s="14">
        <v>637015</v>
      </c>
      <c r="C157" s="8" t="s">
        <v>104</v>
      </c>
      <c r="D157" s="81">
        <v>22000</v>
      </c>
      <c r="E157" s="81">
        <v>22000</v>
      </c>
    </row>
    <row r="158" spans="2:5" ht="12.75" hidden="1">
      <c r="B158" s="14">
        <v>637016</v>
      </c>
      <c r="C158" s="8" t="s">
        <v>105</v>
      </c>
      <c r="D158" s="81">
        <v>2300</v>
      </c>
      <c r="E158" s="81">
        <v>2300</v>
      </c>
    </row>
    <row r="159" spans="2:5" ht="12.75" hidden="1">
      <c r="B159" s="14">
        <v>637023</v>
      </c>
      <c r="C159" s="8" t="s">
        <v>106</v>
      </c>
      <c r="D159" s="81">
        <v>1100</v>
      </c>
      <c r="E159" s="81">
        <v>1100</v>
      </c>
    </row>
    <row r="160" spans="2:5" ht="12.75" hidden="1">
      <c r="B160" s="14">
        <v>637026</v>
      </c>
      <c r="C160" s="8" t="s">
        <v>107</v>
      </c>
      <c r="D160" s="81">
        <v>5500</v>
      </c>
      <c r="E160" s="81">
        <v>5500</v>
      </c>
    </row>
    <row r="161" spans="2:5" ht="12.75" hidden="1">
      <c r="B161" s="14">
        <v>637027</v>
      </c>
      <c r="C161" s="8" t="s">
        <v>108</v>
      </c>
      <c r="D161" s="81">
        <v>7500</v>
      </c>
      <c r="E161" s="81">
        <v>7500</v>
      </c>
    </row>
    <row r="162" spans="2:5" ht="12.75" hidden="1">
      <c r="B162" s="14">
        <v>637031</v>
      </c>
      <c r="C162" s="8" t="s">
        <v>388</v>
      </c>
      <c r="D162" s="81">
        <v>15000</v>
      </c>
      <c r="E162" s="81">
        <v>15000</v>
      </c>
    </row>
    <row r="163" spans="2:5" ht="12.75" hidden="1">
      <c r="B163" s="14">
        <v>637035</v>
      </c>
      <c r="C163" s="8" t="s">
        <v>393</v>
      </c>
      <c r="D163" s="81">
        <v>5000</v>
      </c>
      <c r="E163" s="81">
        <v>5000</v>
      </c>
    </row>
    <row r="164" spans="2:5" ht="12.75" hidden="1">
      <c r="B164" s="14">
        <v>637005</v>
      </c>
      <c r="C164" s="8" t="s">
        <v>109</v>
      </c>
      <c r="D164" s="81">
        <v>0</v>
      </c>
      <c r="E164" s="81">
        <v>0</v>
      </c>
    </row>
    <row r="165" spans="2:5" ht="12.75" hidden="1">
      <c r="B165" s="14">
        <v>637035</v>
      </c>
      <c r="C165" s="8" t="s">
        <v>110</v>
      </c>
      <c r="D165" s="81">
        <f>D168</f>
        <v>2425</v>
      </c>
      <c r="E165" s="81">
        <f>E168</f>
        <v>2425</v>
      </c>
    </row>
    <row r="166" spans="2:5" ht="12.75" hidden="1">
      <c r="B166" s="14">
        <v>637036</v>
      </c>
      <c r="C166" s="8" t="s">
        <v>356</v>
      </c>
      <c r="D166" s="81">
        <v>1500</v>
      </c>
      <c r="E166" s="81">
        <v>2500</v>
      </c>
    </row>
    <row r="167" spans="1:5" ht="12.75">
      <c r="A167" s="84"/>
      <c r="B167" s="35">
        <v>640</v>
      </c>
      <c r="C167" s="36" t="s">
        <v>357</v>
      </c>
      <c r="D167" s="93">
        <f>SUM(D168:D170)</f>
        <v>3125</v>
      </c>
      <c r="E167" s="93">
        <f>SUM(E168:E170)</f>
        <v>3125</v>
      </c>
    </row>
    <row r="168" spans="2:5" ht="12.75" hidden="1">
      <c r="B168" s="14">
        <v>641006</v>
      </c>
      <c r="C168" s="8" t="s">
        <v>111</v>
      </c>
      <c r="D168" s="81">
        <v>2425</v>
      </c>
      <c r="E168" s="81">
        <v>2425</v>
      </c>
    </row>
    <row r="169" spans="2:5" ht="12.75" hidden="1">
      <c r="B169" s="14">
        <v>642013</v>
      </c>
      <c r="C169" s="8" t="s">
        <v>112</v>
      </c>
      <c r="D169" s="81">
        <v>0</v>
      </c>
      <c r="E169" s="81">
        <v>0</v>
      </c>
    </row>
    <row r="170" spans="2:5" ht="12.75" hidden="1">
      <c r="B170" s="14">
        <v>642015</v>
      </c>
      <c r="C170" s="8" t="s">
        <v>113</v>
      </c>
      <c r="D170" s="81">
        <v>700</v>
      </c>
      <c r="E170" s="81">
        <v>700</v>
      </c>
    </row>
    <row r="171" spans="2:5" ht="15.75">
      <c r="B171" s="14"/>
      <c r="C171" s="8"/>
      <c r="D171" s="80"/>
      <c r="E171" s="80"/>
    </row>
    <row r="172" spans="2:5" ht="15.75">
      <c r="B172" s="20" t="s">
        <v>114</v>
      </c>
      <c r="C172" s="21" t="s">
        <v>115</v>
      </c>
      <c r="D172" s="86">
        <f>SUM(D173:D175)</f>
        <v>20350</v>
      </c>
      <c r="E172" s="86">
        <f>SUM(E173:E175)</f>
        <v>20350</v>
      </c>
    </row>
    <row r="173" spans="2:5" ht="12.75">
      <c r="B173" s="22" t="s">
        <v>116</v>
      </c>
      <c r="C173" s="19" t="s">
        <v>117</v>
      </c>
      <c r="D173" s="81">
        <v>14000</v>
      </c>
      <c r="E173" s="81">
        <v>14000</v>
      </c>
    </row>
    <row r="174" spans="2:5" ht="12.75">
      <c r="B174" s="14">
        <v>620000</v>
      </c>
      <c r="C174" s="8" t="s">
        <v>67</v>
      </c>
      <c r="D174" s="81">
        <v>4900</v>
      </c>
      <c r="E174" s="81">
        <v>4900</v>
      </c>
    </row>
    <row r="175" spans="2:5" ht="12.75">
      <c r="B175" s="14">
        <v>630000</v>
      </c>
      <c r="C175" s="8" t="s">
        <v>118</v>
      </c>
      <c r="D175" s="81">
        <v>1450</v>
      </c>
      <c r="E175" s="81">
        <v>1450</v>
      </c>
    </row>
    <row r="176" spans="2:5" ht="15.75">
      <c r="B176" s="15"/>
      <c r="C176" s="11"/>
      <c r="D176" s="80"/>
      <c r="E176" s="80"/>
    </row>
    <row r="177" spans="2:5" ht="15.75">
      <c r="B177" s="23" t="s">
        <v>119</v>
      </c>
      <c r="C177" s="21" t="s">
        <v>120</v>
      </c>
      <c r="D177" s="80">
        <f>D178</f>
        <v>2600</v>
      </c>
      <c r="E177" s="80">
        <f>E178</f>
        <v>2600</v>
      </c>
    </row>
    <row r="178" spans="2:5" ht="12.75">
      <c r="B178" s="18" t="s">
        <v>122</v>
      </c>
      <c r="C178" s="19" t="s">
        <v>123</v>
      </c>
      <c r="D178" s="81">
        <v>2600</v>
      </c>
      <c r="E178" s="81">
        <v>2600</v>
      </c>
    </row>
    <row r="179" spans="2:5" ht="15.75">
      <c r="B179" s="18"/>
      <c r="C179" s="19"/>
      <c r="D179" s="80"/>
      <c r="E179" s="80"/>
    </row>
    <row r="180" spans="2:5" ht="15.75">
      <c r="B180" s="12" t="s">
        <v>124</v>
      </c>
      <c r="C180" s="21" t="s">
        <v>125</v>
      </c>
      <c r="D180" s="86">
        <f>SUM(D182:D184)</f>
        <v>6000</v>
      </c>
      <c r="E180" s="86">
        <f>SUM(E182:E184)</f>
        <v>6000</v>
      </c>
    </row>
    <row r="181" spans="2:5" s="6" customFormat="1" ht="11.25" customHeight="1">
      <c r="B181" s="35" t="s">
        <v>122</v>
      </c>
      <c r="C181" s="9" t="s">
        <v>164</v>
      </c>
      <c r="D181" s="91">
        <f>SUM(D182:D184)</f>
        <v>6000</v>
      </c>
      <c r="E181" s="91">
        <f>SUM(E182:E184)</f>
        <v>6000</v>
      </c>
    </row>
    <row r="182" spans="2:5" ht="12.75">
      <c r="B182" s="18">
        <v>637005</v>
      </c>
      <c r="C182" s="19" t="s">
        <v>126</v>
      </c>
      <c r="D182" s="81">
        <v>3000</v>
      </c>
      <c r="E182" s="81">
        <v>3000</v>
      </c>
    </row>
    <row r="183" spans="2:5" ht="12.75">
      <c r="B183" s="14">
        <v>637012</v>
      </c>
      <c r="C183" s="8" t="s">
        <v>127</v>
      </c>
      <c r="D183" s="81">
        <v>2500</v>
      </c>
      <c r="E183" s="81">
        <v>2500</v>
      </c>
    </row>
    <row r="184" spans="2:5" ht="12.75">
      <c r="B184" s="14">
        <v>637035</v>
      </c>
      <c r="C184" s="8" t="s">
        <v>128</v>
      </c>
      <c r="D184" s="81">
        <v>500</v>
      </c>
      <c r="E184" s="81">
        <v>500</v>
      </c>
    </row>
    <row r="185" spans="2:5" ht="15.75">
      <c r="B185" s="14"/>
      <c r="C185" s="8"/>
      <c r="D185" s="80"/>
      <c r="E185" s="80"/>
    </row>
    <row r="186" spans="2:5" ht="15.75">
      <c r="B186" s="12" t="s">
        <v>129</v>
      </c>
      <c r="C186" s="13" t="s">
        <v>130</v>
      </c>
      <c r="D186" s="86">
        <f>SUM(D187:D189)</f>
        <v>12900</v>
      </c>
      <c r="E186" s="86">
        <f>SUM(E187:E189)</f>
        <v>12900</v>
      </c>
    </row>
    <row r="187" spans="2:5" ht="12.75">
      <c r="B187" s="14">
        <v>610000</v>
      </c>
      <c r="C187" s="8" t="s">
        <v>131</v>
      </c>
      <c r="D187" s="81">
        <v>8800</v>
      </c>
      <c r="E187" s="81">
        <v>8800</v>
      </c>
    </row>
    <row r="188" spans="2:5" ht="12.75">
      <c r="B188" s="14">
        <v>620000</v>
      </c>
      <c r="C188" s="8" t="s">
        <v>67</v>
      </c>
      <c r="D188" s="81">
        <v>3150</v>
      </c>
      <c r="E188" s="81">
        <v>3150</v>
      </c>
    </row>
    <row r="189" spans="2:5" ht="12.75">
      <c r="B189" s="14">
        <v>633000</v>
      </c>
      <c r="C189" s="8" t="s">
        <v>118</v>
      </c>
      <c r="D189" s="81">
        <v>950</v>
      </c>
      <c r="E189" s="81">
        <v>950</v>
      </c>
    </row>
    <row r="190" spans="2:5" ht="15.75">
      <c r="B190" s="14"/>
      <c r="C190" s="8"/>
      <c r="D190" s="80"/>
      <c r="E190" s="80"/>
    </row>
    <row r="191" spans="2:5" ht="15.75">
      <c r="B191" s="23" t="s">
        <v>132</v>
      </c>
      <c r="C191" s="21" t="s">
        <v>133</v>
      </c>
      <c r="D191" s="80">
        <f>D192</f>
        <v>0</v>
      </c>
      <c r="E191" s="80">
        <f>E192</f>
        <v>0</v>
      </c>
    </row>
    <row r="192" spans="2:5" ht="12.75">
      <c r="B192" s="18" t="s">
        <v>122</v>
      </c>
      <c r="C192" s="19" t="s">
        <v>133</v>
      </c>
      <c r="D192" s="81">
        <v>0</v>
      </c>
      <c r="E192" s="81">
        <v>0</v>
      </c>
    </row>
    <row r="193" spans="2:5" ht="15.75">
      <c r="B193" s="14"/>
      <c r="C193" s="8"/>
      <c r="D193" s="80"/>
      <c r="E193" s="80"/>
    </row>
    <row r="194" spans="2:5" ht="15.75">
      <c r="B194" s="12" t="s">
        <v>134</v>
      </c>
      <c r="C194" s="13" t="s">
        <v>135</v>
      </c>
      <c r="D194" s="86">
        <f>D195</f>
        <v>5050</v>
      </c>
      <c r="E194" s="86">
        <f>E195</f>
        <v>5050</v>
      </c>
    </row>
    <row r="195" spans="2:5" s="6" customFormat="1" ht="12.75">
      <c r="B195" s="35" t="s">
        <v>386</v>
      </c>
      <c r="C195" s="36" t="s">
        <v>387</v>
      </c>
      <c r="D195" s="91">
        <f>SUM(D196:D201)</f>
        <v>5050</v>
      </c>
      <c r="E195" s="91">
        <f>SUM(E196:E201)</f>
        <v>5050</v>
      </c>
    </row>
    <row r="196" spans="2:5" ht="12.75" hidden="1">
      <c r="B196" s="14">
        <v>651002</v>
      </c>
      <c r="C196" s="8" t="s">
        <v>136</v>
      </c>
      <c r="D196" s="79">
        <v>0</v>
      </c>
      <c r="E196" s="79">
        <v>0</v>
      </c>
    </row>
    <row r="197" spans="2:5" ht="12.75" hidden="1">
      <c r="B197" s="14">
        <v>651002</v>
      </c>
      <c r="C197" s="8" t="s">
        <v>371</v>
      </c>
      <c r="D197" s="79"/>
      <c r="E197" s="79"/>
    </row>
    <row r="198" spans="2:5" ht="12.75" hidden="1">
      <c r="B198" s="14">
        <v>651002</v>
      </c>
      <c r="C198" s="8" t="s">
        <v>137</v>
      </c>
      <c r="D198" s="79">
        <v>0</v>
      </c>
      <c r="E198" s="79">
        <v>0</v>
      </c>
    </row>
    <row r="199" spans="2:5" ht="12.75" hidden="1">
      <c r="B199" s="14">
        <v>651002</v>
      </c>
      <c r="C199" s="8" t="s">
        <v>138</v>
      </c>
      <c r="D199" s="79">
        <v>0</v>
      </c>
      <c r="E199" s="79">
        <v>0</v>
      </c>
    </row>
    <row r="200" spans="2:5" ht="12.75" hidden="1">
      <c r="B200" s="14">
        <v>651002</v>
      </c>
      <c r="C200" s="8" t="s">
        <v>139</v>
      </c>
      <c r="D200" s="79">
        <v>0</v>
      </c>
      <c r="E200" s="79">
        <v>0</v>
      </c>
    </row>
    <row r="201" spans="2:5" ht="12.75" hidden="1">
      <c r="B201" s="14">
        <v>651002</v>
      </c>
      <c r="C201" s="8" t="s">
        <v>140</v>
      </c>
      <c r="D201" s="81">
        <v>5050</v>
      </c>
      <c r="E201" s="81">
        <v>5050</v>
      </c>
    </row>
    <row r="202" spans="2:5" ht="15.75">
      <c r="B202" s="15"/>
      <c r="C202" s="11"/>
      <c r="D202" s="80"/>
      <c r="E202" s="80"/>
    </row>
    <row r="203" spans="2:5" ht="15.75">
      <c r="B203" s="24" t="s">
        <v>141</v>
      </c>
      <c r="C203" s="13" t="s">
        <v>142</v>
      </c>
      <c r="D203" s="94">
        <f>SUM(D204+D209)</f>
        <v>108630</v>
      </c>
      <c r="E203" s="94">
        <f>SUM(E204+E209)</f>
        <v>108730</v>
      </c>
    </row>
    <row r="204" spans="2:5" ht="12.75">
      <c r="B204" s="25"/>
      <c r="C204" s="19" t="s">
        <v>385</v>
      </c>
      <c r="D204" s="98">
        <f>SUM(D205:D207)</f>
        <v>73230</v>
      </c>
      <c r="E204" s="98">
        <f>SUM(E205:E208)</f>
        <v>73330</v>
      </c>
    </row>
    <row r="205" spans="2:5" ht="12.75" hidden="1">
      <c r="B205" s="25" t="s">
        <v>383</v>
      </c>
      <c r="C205" s="19" t="s">
        <v>382</v>
      </c>
      <c r="D205" s="81">
        <v>47000</v>
      </c>
      <c r="E205" s="81">
        <v>47000</v>
      </c>
    </row>
    <row r="206" spans="2:5" ht="12.75" hidden="1">
      <c r="B206" s="25" t="s">
        <v>384</v>
      </c>
      <c r="C206" s="19" t="s">
        <v>67</v>
      </c>
      <c r="D206" s="81">
        <v>16500</v>
      </c>
      <c r="E206" s="81">
        <v>16500</v>
      </c>
    </row>
    <row r="207" spans="2:5" ht="12.75" hidden="1">
      <c r="B207" s="25" t="s">
        <v>122</v>
      </c>
      <c r="C207" s="19" t="s">
        <v>164</v>
      </c>
      <c r="D207" s="81">
        <v>9730</v>
      </c>
      <c r="E207" s="81">
        <v>9730</v>
      </c>
    </row>
    <row r="208" spans="2:5" ht="12.75" hidden="1">
      <c r="B208" s="14">
        <v>641001</v>
      </c>
      <c r="C208" s="19" t="s">
        <v>423</v>
      </c>
      <c r="D208" s="81"/>
      <c r="E208" s="81">
        <v>100</v>
      </c>
    </row>
    <row r="209" spans="1:5" ht="12.75">
      <c r="A209" s="84"/>
      <c r="B209" s="26"/>
      <c r="C209" s="9" t="s">
        <v>143</v>
      </c>
      <c r="D209" s="82">
        <f>SUM(D210:D212)</f>
        <v>35400</v>
      </c>
      <c r="E209" s="82">
        <f>SUM(E210:E212)</f>
        <v>35400</v>
      </c>
    </row>
    <row r="210" spans="1:5" ht="12.75" hidden="1">
      <c r="A210" s="6"/>
      <c r="B210" s="25" t="s">
        <v>383</v>
      </c>
      <c r="C210" s="8" t="s">
        <v>382</v>
      </c>
      <c r="D210" s="81">
        <v>25000</v>
      </c>
      <c r="E210" s="81">
        <v>25000</v>
      </c>
    </row>
    <row r="211" spans="1:5" ht="12.75" hidden="1">
      <c r="A211" s="6"/>
      <c r="B211" s="25" t="s">
        <v>384</v>
      </c>
      <c r="C211" s="8" t="s">
        <v>67</v>
      </c>
      <c r="D211" s="81">
        <v>7500</v>
      </c>
      <c r="E211" s="81">
        <v>7500</v>
      </c>
    </row>
    <row r="212" spans="1:5" ht="12.75" hidden="1">
      <c r="A212" s="6"/>
      <c r="B212" s="25" t="s">
        <v>122</v>
      </c>
      <c r="C212" s="8" t="s">
        <v>164</v>
      </c>
      <c r="D212" s="81">
        <v>2900</v>
      </c>
      <c r="E212" s="81">
        <v>2900</v>
      </c>
    </row>
    <row r="213" spans="2:5" ht="15.75">
      <c r="B213" s="24"/>
      <c r="C213" s="8"/>
      <c r="D213" s="80"/>
      <c r="E213" s="80"/>
    </row>
    <row r="214" spans="2:5" ht="15.75">
      <c r="B214" s="12" t="s">
        <v>144</v>
      </c>
      <c r="C214" s="13" t="s">
        <v>145</v>
      </c>
      <c r="D214" s="80">
        <v>2900</v>
      </c>
      <c r="E214" s="80">
        <v>2900</v>
      </c>
    </row>
    <row r="215" spans="2:5" ht="15.75">
      <c r="B215" s="12"/>
      <c r="C215" s="13"/>
      <c r="D215" s="80"/>
      <c r="E215" s="80"/>
    </row>
    <row r="216" spans="2:5" ht="15.75">
      <c r="B216" s="12" t="s">
        <v>146</v>
      </c>
      <c r="C216" s="13" t="s">
        <v>147</v>
      </c>
      <c r="D216" s="86">
        <f>SUM(D217:D219)</f>
        <v>160420</v>
      </c>
      <c r="E216" s="86">
        <f>SUM(E217:E219)</f>
        <v>202020</v>
      </c>
    </row>
    <row r="217" spans="2:5" ht="12.75">
      <c r="B217" s="14">
        <v>600000</v>
      </c>
      <c r="C217" s="8" t="s">
        <v>148</v>
      </c>
      <c r="D217" s="81">
        <v>420</v>
      </c>
      <c r="E217" s="81">
        <v>420</v>
      </c>
    </row>
    <row r="218" spans="2:5" ht="12.75">
      <c r="B218" s="14">
        <v>641001</v>
      </c>
      <c r="C218" s="8" t="s">
        <v>424</v>
      </c>
      <c r="D218" s="81"/>
      <c r="E218" s="81">
        <v>100</v>
      </c>
    </row>
    <row r="219" spans="2:5" ht="12.75">
      <c r="B219" s="14">
        <v>641001</v>
      </c>
      <c r="C219" s="8" t="s">
        <v>149</v>
      </c>
      <c r="D219" s="81">
        <v>160000</v>
      </c>
      <c r="E219" s="81">
        <v>201500</v>
      </c>
    </row>
    <row r="220" spans="2:5" ht="15.75">
      <c r="B220" s="14"/>
      <c r="C220" s="8"/>
      <c r="D220" s="80"/>
      <c r="E220" s="80"/>
    </row>
    <row r="221" spans="2:5" ht="15.75">
      <c r="B221" s="12" t="s">
        <v>150</v>
      </c>
      <c r="C221" s="13" t="s">
        <v>151</v>
      </c>
      <c r="D221" s="86">
        <f>SUM(D222:D228)</f>
        <v>205200</v>
      </c>
      <c r="E221" s="86">
        <f>SUM(E222:E228)</f>
        <v>223300</v>
      </c>
    </row>
    <row r="222" spans="2:5" ht="12.75">
      <c r="B222" s="18">
        <v>633006</v>
      </c>
      <c r="C222" s="19" t="s">
        <v>152</v>
      </c>
      <c r="D222" s="81">
        <v>700</v>
      </c>
      <c r="E222" s="81">
        <v>700</v>
      </c>
    </row>
    <row r="223" spans="2:5" ht="12.75">
      <c r="B223" s="18">
        <v>637005</v>
      </c>
      <c r="C223" s="19" t="s">
        <v>153</v>
      </c>
      <c r="D223" s="81">
        <v>2000</v>
      </c>
      <c r="E223" s="81">
        <v>2000</v>
      </c>
    </row>
    <row r="224" spans="2:5" ht="12.75">
      <c r="B224" s="18">
        <v>641001</v>
      </c>
      <c r="C224" s="19" t="s">
        <v>425</v>
      </c>
      <c r="D224" s="81"/>
      <c r="E224" s="81">
        <v>100</v>
      </c>
    </row>
    <row r="225" spans="2:5" ht="12.75">
      <c r="B225" s="18">
        <v>641001</v>
      </c>
      <c r="C225" s="19" t="s">
        <v>154</v>
      </c>
      <c r="D225" s="81">
        <v>27500</v>
      </c>
      <c r="E225" s="81">
        <v>20000</v>
      </c>
    </row>
    <row r="226" spans="2:5" ht="12.75">
      <c r="B226" s="18">
        <v>641001</v>
      </c>
      <c r="C226" s="19" t="s">
        <v>372</v>
      </c>
      <c r="D226" s="81">
        <v>0</v>
      </c>
      <c r="E226" s="81">
        <v>0</v>
      </c>
    </row>
    <row r="227" spans="2:5" ht="12.75">
      <c r="B227" s="14">
        <v>641001</v>
      </c>
      <c r="C227" s="8" t="s">
        <v>155</v>
      </c>
      <c r="D227" s="81">
        <v>45000</v>
      </c>
      <c r="E227" s="81">
        <v>45000</v>
      </c>
    </row>
    <row r="228" spans="2:5" ht="12.75">
      <c r="B228" s="14">
        <v>641001</v>
      </c>
      <c r="C228" s="8" t="s">
        <v>156</v>
      </c>
      <c r="D228" s="81">
        <v>130000</v>
      </c>
      <c r="E228" s="81">
        <v>155500</v>
      </c>
    </row>
    <row r="229" spans="2:5" ht="12.75">
      <c r="B229" s="14"/>
      <c r="C229" s="8"/>
      <c r="D229" s="81"/>
      <c r="E229" s="81"/>
    </row>
    <row r="230" spans="2:5" ht="15.75">
      <c r="B230" s="23" t="s">
        <v>157</v>
      </c>
      <c r="C230" s="21" t="s">
        <v>158</v>
      </c>
      <c r="D230" s="80">
        <f>D231</f>
        <v>900</v>
      </c>
      <c r="E230" s="80">
        <f>E231</f>
        <v>900</v>
      </c>
    </row>
    <row r="231" spans="2:5" ht="12.75">
      <c r="B231" s="14">
        <v>600000</v>
      </c>
      <c r="C231" s="8" t="s">
        <v>159</v>
      </c>
      <c r="D231" s="81">
        <v>900</v>
      </c>
      <c r="E231" s="81">
        <v>900</v>
      </c>
    </row>
    <row r="232" spans="2:5" ht="12.75">
      <c r="B232" s="14"/>
      <c r="C232" s="8"/>
      <c r="D232" s="81"/>
      <c r="E232" s="81"/>
    </row>
    <row r="233" spans="2:5" ht="15.75">
      <c r="B233" s="27" t="s">
        <v>160</v>
      </c>
      <c r="C233" s="21" t="s">
        <v>161</v>
      </c>
      <c r="D233" s="86">
        <f>SUM(D234:D237)</f>
        <v>63250</v>
      </c>
      <c r="E233" s="86">
        <f>SUM(E234:E237)</f>
        <v>63250</v>
      </c>
    </row>
    <row r="234" spans="2:5" ht="12.75">
      <c r="B234" s="14">
        <v>610000</v>
      </c>
      <c r="C234" s="8" t="s">
        <v>162</v>
      </c>
      <c r="D234" s="81">
        <v>10300</v>
      </c>
      <c r="E234" s="81">
        <v>10300</v>
      </c>
    </row>
    <row r="235" spans="2:5" ht="12.75">
      <c r="B235" s="14">
        <v>620000</v>
      </c>
      <c r="C235" s="8" t="s">
        <v>163</v>
      </c>
      <c r="D235" s="81">
        <v>3250</v>
      </c>
      <c r="E235" s="81">
        <v>3250</v>
      </c>
    </row>
    <row r="236" spans="2:5" ht="12.75">
      <c r="B236" s="14">
        <v>630000</v>
      </c>
      <c r="C236" s="8" t="s">
        <v>164</v>
      </c>
      <c r="D236" s="81">
        <v>700</v>
      </c>
      <c r="E236" s="81">
        <v>700</v>
      </c>
    </row>
    <row r="237" spans="2:5" ht="12.75">
      <c r="B237" s="14">
        <v>633000</v>
      </c>
      <c r="C237" s="8" t="s">
        <v>165</v>
      </c>
      <c r="D237" s="81">
        <v>49000</v>
      </c>
      <c r="E237" s="81">
        <v>49000</v>
      </c>
    </row>
    <row r="238" spans="2:5" ht="12.75">
      <c r="B238" s="15"/>
      <c r="C238" s="11"/>
      <c r="D238" s="81"/>
      <c r="E238" s="81"/>
    </row>
    <row r="239" spans="2:5" ht="15.75">
      <c r="B239" s="12" t="s">
        <v>166</v>
      </c>
      <c r="C239" s="13" t="s">
        <v>167</v>
      </c>
      <c r="D239" s="86">
        <f>SUM(D240:D250)</f>
        <v>99900</v>
      </c>
      <c r="E239" s="86">
        <f>SUM(E240:E250)</f>
        <v>129400</v>
      </c>
    </row>
    <row r="240" spans="2:5" ht="12.75">
      <c r="B240" s="18">
        <v>610000</v>
      </c>
      <c r="C240" s="19" t="s">
        <v>168</v>
      </c>
      <c r="D240" s="81">
        <v>3000</v>
      </c>
      <c r="E240" s="81">
        <v>3000</v>
      </c>
    </row>
    <row r="241" spans="2:5" ht="12.75">
      <c r="B241" s="18">
        <v>620000</v>
      </c>
      <c r="C241" s="19" t="s">
        <v>169</v>
      </c>
      <c r="D241" s="81">
        <v>800</v>
      </c>
      <c r="E241" s="81">
        <v>800</v>
      </c>
    </row>
    <row r="242" spans="2:5" ht="12.75">
      <c r="B242" s="18">
        <v>630000</v>
      </c>
      <c r="C242" s="19" t="s">
        <v>170</v>
      </c>
      <c r="D242" s="81">
        <v>1600</v>
      </c>
      <c r="E242" s="81">
        <v>1600</v>
      </c>
    </row>
    <row r="243" spans="2:5" ht="12.75">
      <c r="B243" s="18">
        <v>637005</v>
      </c>
      <c r="C243" s="19" t="s">
        <v>416</v>
      </c>
      <c r="D243" s="81">
        <v>30000</v>
      </c>
      <c r="E243" s="81">
        <v>30000</v>
      </c>
    </row>
    <row r="244" spans="2:5" ht="12.75">
      <c r="B244" s="18">
        <v>637005</v>
      </c>
      <c r="C244" s="19" t="s">
        <v>323</v>
      </c>
      <c r="D244" s="81"/>
      <c r="E244" s="81"/>
    </row>
    <row r="245" spans="2:5" ht="12.75">
      <c r="B245" s="18">
        <v>637005</v>
      </c>
      <c r="C245" s="19" t="s">
        <v>171</v>
      </c>
      <c r="D245" s="81">
        <v>10000</v>
      </c>
      <c r="E245" s="81">
        <v>10000</v>
      </c>
    </row>
    <row r="246" spans="2:5" ht="12.75">
      <c r="B246" s="18">
        <v>637005</v>
      </c>
      <c r="C246" s="19" t="s">
        <v>348</v>
      </c>
      <c r="D246" s="81">
        <v>1000</v>
      </c>
      <c r="E246" s="81">
        <v>1000</v>
      </c>
    </row>
    <row r="247" spans="2:5" ht="12.75">
      <c r="B247" s="18" t="s">
        <v>350</v>
      </c>
      <c r="C247" s="19" t="s">
        <v>360</v>
      </c>
      <c r="D247" s="81"/>
      <c r="E247" s="81"/>
    </row>
    <row r="248" spans="2:5" ht="12.75">
      <c r="B248" s="18">
        <v>641001</v>
      </c>
      <c r="C248" s="19" t="s">
        <v>349</v>
      </c>
      <c r="D248" s="81">
        <v>0</v>
      </c>
      <c r="E248" s="81">
        <v>0</v>
      </c>
    </row>
    <row r="249" spans="2:5" ht="12.75">
      <c r="B249" s="18">
        <v>641001</v>
      </c>
      <c r="C249" s="19" t="s">
        <v>343</v>
      </c>
      <c r="D249" s="81">
        <v>3500</v>
      </c>
      <c r="E249" s="81">
        <v>0</v>
      </c>
    </row>
    <row r="250" spans="2:5" ht="12.75">
      <c r="B250" s="18">
        <v>641001</v>
      </c>
      <c r="C250" s="19" t="s">
        <v>172</v>
      </c>
      <c r="D250" s="81">
        <v>50000</v>
      </c>
      <c r="E250" s="81">
        <v>83000</v>
      </c>
    </row>
    <row r="251" spans="2:5" ht="12.75">
      <c r="B251" s="14"/>
      <c r="C251" s="8"/>
      <c r="D251" s="81"/>
      <c r="E251" s="81"/>
    </row>
    <row r="252" spans="2:5" ht="15.75">
      <c r="B252" s="12" t="s">
        <v>173</v>
      </c>
      <c r="C252" s="13" t="s">
        <v>174</v>
      </c>
      <c r="D252" s="86">
        <f>SUM(D253+D257+D258)</f>
        <v>96350</v>
      </c>
      <c r="E252" s="86">
        <f>SUM(E253+E257+E258)</f>
        <v>101350</v>
      </c>
    </row>
    <row r="253" spans="2:5" s="6" customFormat="1" ht="12.75">
      <c r="B253" s="35" t="s">
        <v>122</v>
      </c>
      <c r="C253" s="36" t="s">
        <v>164</v>
      </c>
      <c r="D253" s="91">
        <f>SUM(D254:D256)</f>
        <v>81350</v>
      </c>
      <c r="E253" s="91">
        <f>SUM(E254:E256)</f>
        <v>81350</v>
      </c>
    </row>
    <row r="254" spans="2:5" ht="12.75">
      <c r="B254" s="14">
        <v>632001</v>
      </c>
      <c r="C254" s="8" t="s">
        <v>175</v>
      </c>
      <c r="D254" s="81">
        <v>80000</v>
      </c>
      <c r="E254" s="81">
        <v>80000</v>
      </c>
    </row>
    <row r="255" spans="2:5" ht="12.75">
      <c r="B255" s="14">
        <v>632002</v>
      </c>
      <c r="C255" s="8" t="s">
        <v>176</v>
      </c>
      <c r="D255" s="81">
        <v>350</v>
      </c>
      <c r="E255" s="81">
        <v>350</v>
      </c>
    </row>
    <row r="256" spans="2:5" ht="12.75">
      <c r="B256" s="14">
        <v>637005</v>
      </c>
      <c r="C256" s="8" t="s">
        <v>177</v>
      </c>
      <c r="D256" s="81">
        <v>1000</v>
      </c>
      <c r="E256" s="81">
        <v>1000</v>
      </c>
    </row>
    <row r="257" spans="2:5" ht="12.75">
      <c r="B257" s="14" t="s">
        <v>350</v>
      </c>
      <c r="C257" s="8" t="s">
        <v>373</v>
      </c>
      <c r="D257" s="81"/>
      <c r="E257" s="81"/>
    </row>
    <row r="258" spans="2:5" ht="12.75">
      <c r="B258" s="14">
        <v>641001</v>
      </c>
      <c r="C258" s="8" t="s">
        <v>178</v>
      </c>
      <c r="D258" s="81">
        <v>15000</v>
      </c>
      <c r="E258" s="81">
        <v>20000</v>
      </c>
    </row>
    <row r="259" spans="2:5" ht="12.75">
      <c r="B259" s="14"/>
      <c r="C259" s="8"/>
      <c r="D259" s="81"/>
      <c r="E259" s="81"/>
    </row>
    <row r="260" spans="2:5" ht="15.75">
      <c r="B260" s="12" t="s">
        <v>179</v>
      </c>
      <c r="C260" s="13" t="s">
        <v>180</v>
      </c>
      <c r="D260" s="86">
        <f>D261</f>
        <v>600</v>
      </c>
      <c r="E260" s="86">
        <f>E261</f>
        <v>600</v>
      </c>
    </row>
    <row r="261" spans="2:5" s="6" customFormat="1" ht="12.75">
      <c r="B261" s="35" t="s">
        <v>122</v>
      </c>
      <c r="C261" s="36" t="s">
        <v>164</v>
      </c>
      <c r="D261" s="91">
        <f>SUM(D262+D263)</f>
        <v>600</v>
      </c>
      <c r="E261" s="91">
        <f>SUM(E262+E263)</f>
        <v>600</v>
      </c>
    </row>
    <row r="262" spans="2:5" ht="12.75">
      <c r="B262" s="14">
        <v>632001</v>
      </c>
      <c r="C262" s="8" t="s">
        <v>181</v>
      </c>
      <c r="D262" s="81">
        <v>200</v>
      </c>
      <c r="E262" s="81">
        <v>200</v>
      </c>
    </row>
    <row r="263" spans="2:5" ht="12.75">
      <c r="B263" s="14">
        <v>632002</v>
      </c>
      <c r="C263" s="8" t="s">
        <v>182</v>
      </c>
      <c r="D263" s="81">
        <v>400</v>
      </c>
      <c r="E263" s="81">
        <v>400</v>
      </c>
    </row>
    <row r="264" spans="2:5" ht="12.75">
      <c r="B264" s="14"/>
      <c r="C264" s="8"/>
      <c r="D264" s="81"/>
      <c r="E264" s="81"/>
    </row>
    <row r="265" spans="2:5" ht="15.75">
      <c r="B265" s="12" t="s">
        <v>183</v>
      </c>
      <c r="C265" s="13" t="s">
        <v>184</v>
      </c>
      <c r="D265" s="86">
        <f>SUM(D266+D272+D273)</f>
        <v>50000</v>
      </c>
      <c r="E265" s="86">
        <f>SUM(E266+E272+E273)</f>
        <v>50000</v>
      </c>
    </row>
    <row r="266" spans="2:5" s="84" customFormat="1" ht="12.75">
      <c r="B266" s="35">
        <v>642001</v>
      </c>
      <c r="C266" s="36" t="s">
        <v>413</v>
      </c>
      <c r="D266" s="82">
        <f>SUM(D267:D271)</f>
        <v>47000</v>
      </c>
      <c r="E266" s="82">
        <f>SUM(E267:E271)</f>
        <v>47000</v>
      </c>
    </row>
    <row r="267" spans="2:5" s="6" customFormat="1" ht="12.75" hidden="1">
      <c r="B267" s="14">
        <v>642001</v>
      </c>
      <c r="C267" s="8" t="s">
        <v>408</v>
      </c>
      <c r="D267" s="81">
        <v>34120</v>
      </c>
      <c r="E267" s="81">
        <v>34120</v>
      </c>
    </row>
    <row r="268" spans="2:5" s="6" customFormat="1" ht="12.75" hidden="1">
      <c r="B268" s="14">
        <v>642001</v>
      </c>
      <c r="C268" s="8" t="s">
        <v>409</v>
      </c>
      <c r="D268" s="81">
        <v>11180</v>
      </c>
      <c r="E268" s="81">
        <v>11180</v>
      </c>
    </row>
    <row r="269" spans="2:5" s="6" customFormat="1" ht="12.75" hidden="1">
      <c r="B269" s="14">
        <v>642001</v>
      </c>
      <c r="C269" s="8" t="s">
        <v>410</v>
      </c>
      <c r="D269" s="81">
        <v>660</v>
      </c>
      <c r="E269" s="81">
        <v>660</v>
      </c>
    </row>
    <row r="270" spans="2:5" s="6" customFormat="1" ht="12.75" hidden="1">
      <c r="B270" s="14">
        <v>642001</v>
      </c>
      <c r="C270" s="8" t="s">
        <v>411</v>
      </c>
      <c r="D270" s="81">
        <v>570</v>
      </c>
      <c r="E270" s="81">
        <v>570</v>
      </c>
    </row>
    <row r="271" spans="2:5" s="6" customFormat="1" ht="12.75" hidden="1">
      <c r="B271" s="14">
        <v>642001</v>
      </c>
      <c r="C271" s="8" t="s">
        <v>412</v>
      </c>
      <c r="D271" s="81">
        <v>470</v>
      </c>
      <c r="E271" s="81">
        <v>470</v>
      </c>
    </row>
    <row r="272" spans="2:5" ht="12.75" hidden="1">
      <c r="B272" s="14">
        <v>644002</v>
      </c>
      <c r="C272" s="8" t="s">
        <v>185</v>
      </c>
      <c r="D272" s="81">
        <v>2000</v>
      </c>
      <c r="E272" s="81">
        <v>2000</v>
      </c>
    </row>
    <row r="273" spans="2:5" ht="12.75" hidden="1">
      <c r="B273" s="14">
        <v>637002</v>
      </c>
      <c r="C273" s="8" t="s">
        <v>186</v>
      </c>
      <c r="D273" s="81">
        <v>1000</v>
      </c>
      <c r="E273" s="81">
        <v>1000</v>
      </c>
    </row>
    <row r="274" spans="2:5" ht="14.25">
      <c r="B274" s="28"/>
      <c r="C274" s="29"/>
      <c r="D274" s="81"/>
      <c r="E274" s="81"/>
    </row>
    <row r="275" spans="2:5" ht="15.75">
      <c r="B275" s="12" t="s">
        <v>187</v>
      </c>
      <c r="C275" s="13" t="s">
        <v>188</v>
      </c>
      <c r="D275" s="86">
        <f>SUM(D276:D278)</f>
        <v>143000</v>
      </c>
      <c r="E275" s="86">
        <f>SUM(E276:E278)</f>
        <v>143000</v>
      </c>
    </row>
    <row r="276" spans="2:5" ht="12.75">
      <c r="B276" s="14">
        <v>641001</v>
      </c>
      <c r="C276" s="8" t="s">
        <v>189</v>
      </c>
      <c r="D276" s="81">
        <v>33000</v>
      </c>
      <c r="E276" s="81">
        <v>33000</v>
      </c>
    </row>
    <row r="277" spans="2:5" ht="12.75">
      <c r="B277" s="14">
        <v>641001</v>
      </c>
      <c r="C277" s="8" t="s">
        <v>190</v>
      </c>
      <c r="D277" s="81">
        <v>105000</v>
      </c>
      <c r="E277" s="81">
        <v>105000</v>
      </c>
    </row>
    <row r="278" spans="2:5" ht="12.75">
      <c r="B278" s="14">
        <v>635006</v>
      </c>
      <c r="C278" s="8" t="s">
        <v>191</v>
      </c>
      <c r="D278" s="81">
        <v>5000</v>
      </c>
      <c r="E278" s="81">
        <v>5000</v>
      </c>
    </row>
    <row r="279" spans="2:5" ht="12.75">
      <c r="B279" s="14"/>
      <c r="C279" s="8"/>
      <c r="D279" s="81"/>
      <c r="E279" s="81"/>
    </row>
    <row r="280" spans="2:5" ht="15.75">
      <c r="B280" s="12" t="s">
        <v>192</v>
      </c>
      <c r="C280" s="13" t="s">
        <v>193</v>
      </c>
      <c r="D280" s="86">
        <f>D281</f>
        <v>5000</v>
      </c>
      <c r="E280" s="86">
        <f>E281</f>
        <v>5000</v>
      </c>
    </row>
    <row r="281" spans="2:5" ht="12.75">
      <c r="B281" s="14">
        <v>641001</v>
      </c>
      <c r="C281" s="8" t="s">
        <v>194</v>
      </c>
      <c r="D281" s="81">
        <v>5000</v>
      </c>
      <c r="E281" s="81">
        <v>5000</v>
      </c>
    </row>
    <row r="282" spans="2:5" ht="12.75">
      <c r="B282" s="14"/>
      <c r="C282" s="8"/>
      <c r="D282" s="81"/>
      <c r="E282" s="81"/>
    </row>
    <row r="283" spans="2:5" ht="15.75">
      <c r="B283" s="12" t="s">
        <v>195</v>
      </c>
      <c r="C283" s="13" t="s">
        <v>196</v>
      </c>
      <c r="D283" s="86">
        <f>SUM(D284+D285+D287)</f>
        <v>18897</v>
      </c>
      <c r="E283" s="86">
        <f>SUM(E284+E285+E287)</f>
        <v>18897</v>
      </c>
    </row>
    <row r="284" spans="2:5" ht="12.75">
      <c r="B284" s="14" t="s">
        <v>197</v>
      </c>
      <c r="C284" s="8" t="s">
        <v>198</v>
      </c>
      <c r="D284" s="81">
        <v>4100</v>
      </c>
      <c r="E284" s="81">
        <v>4100</v>
      </c>
    </row>
    <row r="285" spans="2:5" ht="12.75">
      <c r="B285" s="14" t="s">
        <v>199</v>
      </c>
      <c r="C285" s="8" t="s">
        <v>200</v>
      </c>
      <c r="D285" s="81">
        <v>12210</v>
      </c>
      <c r="E285" s="81">
        <v>12210</v>
      </c>
    </row>
    <row r="286" spans="2:5" ht="12.75">
      <c r="B286" s="14">
        <v>635006</v>
      </c>
      <c r="C286" s="8" t="s">
        <v>361</v>
      </c>
      <c r="D286" s="81"/>
      <c r="E286" s="81"/>
    </row>
    <row r="287" spans="1:5" ht="12.75">
      <c r="A287" s="84"/>
      <c r="B287" s="35">
        <v>642006</v>
      </c>
      <c r="C287" s="36" t="s">
        <v>358</v>
      </c>
      <c r="D287" s="95">
        <f>SUM(D288:D293)</f>
        <v>2587</v>
      </c>
      <c r="E287" s="95">
        <f>SUM(E288:E293)</f>
        <v>2587</v>
      </c>
    </row>
    <row r="288" spans="1:5" ht="12.75" hidden="1">
      <c r="A288" t="s">
        <v>414</v>
      </c>
      <c r="B288" s="14">
        <v>642006</v>
      </c>
      <c r="C288" s="8" t="s">
        <v>201</v>
      </c>
      <c r="D288" s="81">
        <v>1271</v>
      </c>
      <c r="E288" s="81">
        <v>1271</v>
      </c>
    </row>
    <row r="289" spans="2:5" ht="12.75" hidden="1">
      <c r="B289" s="14">
        <v>642006</v>
      </c>
      <c r="C289" s="8" t="s">
        <v>202</v>
      </c>
      <c r="D289" s="81">
        <v>319</v>
      </c>
      <c r="E289" s="81">
        <v>319</v>
      </c>
    </row>
    <row r="290" spans="2:5" ht="12.75" hidden="1">
      <c r="B290" s="14">
        <v>642006</v>
      </c>
      <c r="C290" s="8" t="s">
        <v>203</v>
      </c>
      <c r="D290" s="81">
        <v>344</v>
      </c>
      <c r="E290" s="81">
        <v>344</v>
      </c>
    </row>
    <row r="291" spans="2:5" ht="12.75" hidden="1">
      <c r="B291" s="14">
        <v>642006</v>
      </c>
      <c r="C291" s="8" t="s">
        <v>204</v>
      </c>
      <c r="D291" s="81">
        <v>33</v>
      </c>
      <c r="E291" s="81">
        <v>33</v>
      </c>
    </row>
    <row r="292" spans="2:5" ht="12.75" hidden="1">
      <c r="B292" s="14">
        <v>642006</v>
      </c>
      <c r="C292" s="8" t="s">
        <v>205</v>
      </c>
      <c r="D292" s="81">
        <v>450</v>
      </c>
      <c r="E292" s="81">
        <v>450</v>
      </c>
    </row>
    <row r="293" spans="2:5" ht="12.75" hidden="1">
      <c r="B293" s="14">
        <v>642006</v>
      </c>
      <c r="C293" s="8" t="s">
        <v>206</v>
      </c>
      <c r="D293" s="81">
        <v>170</v>
      </c>
      <c r="E293" s="81">
        <v>170</v>
      </c>
    </row>
    <row r="294" spans="2:5" ht="12.75">
      <c r="B294" s="14"/>
      <c r="C294" s="8"/>
      <c r="D294" s="81"/>
      <c r="E294" s="81"/>
    </row>
    <row r="295" spans="2:5" ht="15.75">
      <c r="B295" s="30" t="s">
        <v>207</v>
      </c>
      <c r="C295" s="13" t="s">
        <v>208</v>
      </c>
      <c r="D295" s="86">
        <f>SUM(D296:D298)</f>
        <v>18030</v>
      </c>
      <c r="E295" s="86">
        <f>SUM(E296:E298)</f>
        <v>18030</v>
      </c>
    </row>
    <row r="296" spans="2:5" ht="12.75">
      <c r="B296" s="31">
        <v>610000</v>
      </c>
      <c r="C296" s="8" t="s">
        <v>209</v>
      </c>
      <c r="D296" s="81">
        <v>12700</v>
      </c>
      <c r="E296" s="81">
        <v>12700</v>
      </c>
    </row>
    <row r="297" spans="2:5" ht="12.75">
      <c r="B297" s="31">
        <v>620000</v>
      </c>
      <c r="C297" s="8" t="s">
        <v>67</v>
      </c>
      <c r="D297" s="81">
        <v>4430</v>
      </c>
      <c r="E297" s="81">
        <v>4430</v>
      </c>
    </row>
    <row r="298" spans="2:5" ht="12.75">
      <c r="B298" s="31">
        <v>633000</v>
      </c>
      <c r="C298" s="8" t="s">
        <v>164</v>
      </c>
      <c r="D298" s="81">
        <v>900</v>
      </c>
      <c r="E298" s="81">
        <v>900</v>
      </c>
    </row>
    <row r="299" spans="2:5" ht="12.75">
      <c r="B299" s="15"/>
      <c r="C299" s="11"/>
      <c r="D299" s="81"/>
      <c r="E299" s="81"/>
    </row>
    <row r="300" spans="2:5" ht="15.75">
      <c r="B300" s="12" t="s">
        <v>210</v>
      </c>
      <c r="C300" s="13" t="s">
        <v>211</v>
      </c>
      <c r="D300" s="86">
        <f>SUM(D301:D308)</f>
        <v>496100</v>
      </c>
      <c r="E300" s="86">
        <f>SUM(E301:E308)</f>
        <v>496100</v>
      </c>
    </row>
    <row r="301" spans="2:5" ht="12.75">
      <c r="B301" s="14">
        <v>610000</v>
      </c>
      <c r="C301" s="8" t="s">
        <v>66</v>
      </c>
      <c r="D301" s="81">
        <v>274650</v>
      </c>
      <c r="E301" s="81">
        <v>274650</v>
      </c>
    </row>
    <row r="302" spans="2:5" ht="12.75">
      <c r="B302" s="14">
        <v>620000</v>
      </c>
      <c r="C302" s="8" t="s">
        <v>67</v>
      </c>
      <c r="D302" s="81">
        <v>95900</v>
      </c>
      <c r="E302" s="81">
        <v>95900</v>
      </c>
    </row>
    <row r="303" spans="2:5" ht="12.75">
      <c r="B303" s="14">
        <v>630000</v>
      </c>
      <c r="C303" s="8" t="s">
        <v>164</v>
      </c>
      <c r="D303" s="81">
        <v>107650</v>
      </c>
      <c r="E303" s="81">
        <v>107650</v>
      </c>
    </row>
    <row r="304" spans="2:5" ht="12.75">
      <c r="B304" s="14">
        <v>635006</v>
      </c>
      <c r="C304" s="8" t="s">
        <v>212</v>
      </c>
      <c r="D304" s="81"/>
      <c r="E304" s="81"/>
    </row>
    <row r="305" spans="2:5" ht="12.75">
      <c r="B305" s="14">
        <v>630000</v>
      </c>
      <c r="C305" s="8" t="s">
        <v>315</v>
      </c>
      <c r="D305" s="81"/>
      <c r="E305" s="81"/>
    </row>
    <row r="306" spans="2:5" ht="12.75">
      <c r="B306" s="14">
        <v>637005</v>
      </c>
      <c r="C306" s="8" t="s">
        <v>374</v>
      </c>
      <c r="D306" s="81">
        <v>2000</v>
      </c>
      <c r="E306" s="81">
        <v>2000</v>
      </c>
    </row>
    <row r="307" spans="2:5" ht="12.75">
      <c r="B307" s="14" t="s">
        <v>350</v>
      </c>
      <c r="C307" s="8" t="s">
        <v>362</v>
      </c>
      <c r="D307" s="81"/>
      <c r="E307" s="81"/>
    </row>
    <row r="308" spans="2:5" ht="12.75">
      <c r="B308" s="14"/>
      <c r="C308" s="8" t="s">
        <v>213</v>
      </c>
      <c r="D308" s="81">
        <v>15900</v>
      </c>
      <c r="E308" s="81">
        <v>15900</v>
      </c>
    </row>
    <row r="309" spans="2:5" ht="12.75">
      <c r="B309" s="14"/>
      <c r="C309" s="8"/>
      <c r="D309" s="81"/>
      <c r="E309" s="81"/>
    </row>
    <row r="310" spans="2:5" ht="15.75">
      <c r="B310" s="12" t="s">
        <v>214</v>
      </c>
      <c r="C310" s="13" t="s">
        <v>215</v>
      </c>
      <c r="D310" s="86">
        <f>SUM(D311:D338)</f>
        <v>1137528</v>
      </c>
      <c r="E310" s="86">
        <f>SUM(E311:E338)</f>
        <v>1137528</v>
      </c>
    </row>
    <row r="311" spans="2:5" ht="12.75">
      <c r="B311" s="14">
        <v>600000</v>
      </c>
      <c r="C311" s="9" t="s">
        <v>407</v>
      </c>
      <c r="D311" s="81">
        <v>461490</v>
      </c>
      <c r="E311" s="81">
        <v>461490</v>
      </c>
    </row>
    <row r="312" spans="2:5" ht="12.75">
      <c r="B312" s="14"/>
      <c r="C312" s="8" t="s">
        <v>216</v>
      </c>
      <c r="D312" s="81">
        <v>1200</v>
      </c>
      <c r="E312" s="81">
        <v>1200</v>
      </c>
    </row>
    <row r="313" spans="2:5" ht="12.75">
      <c r="B313" s="14"/>
      <c r="C313" s="8" t="s">
        <v>217</v>
      </c>
      <c r="D313" s="81">
        <v>450</v>
      </c>
      <c r="E313" s="81">
        <v>450</v>
      </c>
    </row>
    <row r="314" spans="2:5" ht="12.75">
      <c r="B314" s="14"/>
      <c r="C314" s="8" t="s">
        <v>218</v>
      </c>
      <c r="D314" s="81">
        <v>6200</v>
      </c>
      <c r="E314" s="81">
        <v>6200</v>
      </c>
    </row>
    <row r="315" spans="2:5" ht="12.75">
      <c r="B315" s="14"/>
      <c r="C315" s="8" t="s">
        <v>219</v>
      </c>
      <c r="D315" s="81">
        <v>9240</v>
      </c>
      <c r="E315" s="81">
        <v>9240</v>
      </c>
    </row>
    <row r="316" spans="2:5" ht="12.75">
      <c r="B316" s="14"/>
      <c r="C316" s="8" t="s">
        <v>220</v>
      </c>
      <c r="D316" s="81">
        <v>13680</v>
      </c>
      <c r="E316" s="81">
        <v>13680</v>
      </c>
    </row>
    <row r="317" spans="2:5" ht="12.75">
      <c r="B317" s="14"/>
      <c r="C317" s="8" t="s">
        <v>221</v>
      </c>
      <c r="D317" s="81">
        <v>82635</v>
      </c>
      <c r="E317" s="81">
        <v>82635</v>
      </c>
    </row>
    <row r="318" spans="2:5" ht="12.75">
      <c r="B318" s="14"/>
      <c r="C318" s="8" t="s">
        <v>222</v>
      </c>
      <c r="D318" s="81"/>
      <c r="E318" s="81"/>
    </row>
    <row r="319" spans="2:5" ht="12.75">
      <c r="B319" s="14"/>
      <c r="C319" s="8" t="s">
        <v>223</v>
      </c>
      <c r="D319" s="81">
        <v>333</v>
      </c>
      <c r="E319" s="81">
        <v>333</v>
      </c>
    </row>
    <row r="320" spans="2:5" ht="12.75">
      <c r="B320" s="14"/>
      <c r="C320" s="8" t="s">
        <v>224</v>
      </c>
      <c r="D320" s="81"/>
      <c r="E320" s="81"/>
    </row>
    <row r="321" spans="2:5" ht="12.75">
      <c r="B321" s="14"/>
      <c r="C321" s="8" t="s">
        <v>314</v>
      </c>
      <c r="D321" s="81"/>
      <c r="E321" s="81"/>
    </row>
    <row r="322" spans="2:5" ht="12.75">
      <c r="B322" s="14"/>
      <c r="C322" s="8" t="s">
        <v>112</v>
      </c>
      <c r="D322" s="81"/>
      <c r="E322" s="81"/>
    </row>
    <row r="323" spans="2:5" ht="12.75">
      <c r="B323" s="14" t="s">
        <v>350</v>
      </c>
      <c r="C323" s="8" t="s">
        <v>363</v>
      </c>
      <c r="D323" s="81"/>
      <c r="E323" s="81"/>
    </row>
    <row r="324" spans="2:5" ht="12.75">
      <c r="B324" s="14">
        <v>637005</v>
      </c>
      <c r="C324" s="8" t="s">
        <v>225</v>
      </c>
      <c r="D324" s="81">
        <v>1000</v>
      </c>
      <c r="E324" s="81">
        <v>1000</v>
      </c>
    </row>
    <row r="325" spans="2:5" ht="12.75">
      <c r="B325" s="14">
        <v>600000</v>
      </c>
      <c r="C325" s="9" t="s">
        <v>226</v>
      </c>
      <c r="D325" s="81">
        <v>481041</v>
      </c>
      <c r="E325" s="81">
        <v>481041</v>
      </c>
    </row>
    <row r="326" spans="2:5" ht="12.75">
      <c r="B326" s="14"/>
      <c r="C326" s="8" t="s">
        <v>227</v>
      </c>
      <c r="D326" s="81">
        <v>600</v>
      </c>
      <c r="E326" s="81">
        <v>600</v>
      </c>
    </row>
    <row r="327" spans="2:5" ht="12.75">
      <c r="B327" s="14"/>
      <c r="C327" s="8" t="s">
        <v>228</v>
      </c>
      <c r="D327" s="81">
        <v>660</v>
      </c>
      <c r="E327" s="81">
        <v>660</v>
      </c>
    </row>
    <row r="328" spans="2:5" ht="12.75">
      <c r="B328" s="14"/>
      <c r="C328" s="8" t="s">
        <v>49</v>
      </c>
      <c r="D328" s="81">
        <v>350</v>
      </c>
      <c r="E328" s="81">
        <v>350</v>
      </c>
    </row>
    <row r="329" spans="2:5" ht="12.75">
      <c r="B329" s="14"/>
      <c r="C329" s="8" t="s">
        <v>229</v>
      </c>
      <c r="D329" s="81">
        <v>8961</v>
      </c>
      <c r="E329" s="81">
        <v>8961</v>
      </c>
    </row>
    <row r="330" spans="2:5" ht="12.75">
      <c r="B330" s="14"/>
      <c r="C330" s="8" t="s">
        <v>230</v>
      </c>
      <c r="D330" s="81">
        <v>15390</v>
      </c>
      <c r="E330" s="81">
        <v>15390</v>
      </c>
    </row>
    <row r="331" spans="2:5" ht="12.75">
      <c r="B331" s="14"/>
      <c r="C331" s="8" t="s">
        <v>231</v>
      </c>
      <c r="D331" s="81">
        <v>51765</v>
      </c>
      <c r="E331" s="81">
        <v>51765</v>
      </c>
    </row>
    <row r="332" spans="2:5" ht="12.75">
      <c r="B332" s="14"/>
      <c r="C332" s="8" t="s">
        <v>232</v>
      </c>
      <c r="D332" s="81"/>
      <c r="E332" s="81"/>
    </row>
    <row r="333" spans="2:5" ht="12.75">
      <c r="B333" s="14" t="s">
        <v>350</v>
      </c>
      <c r="C333" s="8" t="s">
        <v>363</v>
      </c>
      <c r="D333" s="81"/>
      <c r="E333" s="81"/>
    </row>
    <row r="334" spans="2:5" ht="12.75">
      <c r="B334" s="14"/>
      <c r="C334" s="8" t="s">
        <v>233</v>
      </c>
      <c r="D334" s="81">
        <v>333</v>
      </c>
      <c r="E334" s="81">
        <v>333</v>
      </c>
    </row>
    <row r="335" spans="2:5" ht="12.75">
      <c r="B335" s="14"/>
      <c r="C335" s="8" t="s">
        <v>396</v>
      </c>
      <c r="D335" s="81">
        <v>1200</v>
      </c>
      <c r="E335" s="81">
        <v>1200</v>
      </c>
    </row>
    <row r="336" spans="2:5" ht="12.75">
      <c r="B336" s="14"/>
      <c r="C336" s="8" t="s">
        <v>112</v>
      </c>
      <c r="D336" s="81"/>
      <c r="E336" s="81"/>
    </row>
    <row r="337" spans="2:5" ht="12.75">
      <c r="B337" s="14"/>
      <c r="C337" s="8" t="s">
        <v>314</v>
      </c>
      <c r="D337" s="81"/>
      <c r="E337" s="81"/>
    </row>
    <row r="338" spans="2:5" ht="12.75">
      <c r="B338" s="14">
        <v>637005</v>
      </c>
      <c r="C338" s="8" t="s">
        <v>225</v>
      </c>
      <c r="D338" s="81">
        <v>1000</v>
      </c>
      <c r="E338" s="81">
        <v>1000</v>
      </c>
    </row>
    <row r="339" spans="2:5" ht="12.75">
      <c r="B339" s="15"/>
      <c r="C339" s="11"/>
      <c r="D339" s="81"/>
      <c r="E339" s="81"/>
    </row>
    <row r="340" spans="2:5" ht="12.75">
      <c r="B340" s="15"/>
      <c r="C340" s="11"/>
      <c r="D340" s="81"/>
      <c r="E340" s="81"/>
    </row>
    <row r="341" spans="2:5" ht="15.75">
      <c r="B341" s="32" t="s">
        <v>324</v>
      </c>
      <c r="C341" s="33" t="s">
        <v>325</v>
      </c>
      <c r="D341" s="96">
        <f>SUM(D342:D343)</f>
        <v>250</v>
      </c>
      <c r="E341" s="96">
        <f>SUM(E342:E343)</f>
        <v>250</v>
      </c>
    </row>
    <row r="342" spans="2:5" ht="12.75">
      <c r="B342" s="15">
        <v>642004</v>
      </c>
      <c r="C342" s="10" t="s">
        <v>326</v>
      </c>
      <c r="D342" s="81">
        <v>135</v>
      </c>
      <c r="E342" s="81">
        <v>135</v>
      </c>
    </row>
    <row r="343" spans="2:5" ht="12.75">
      <c r="B343" s="15">
        <v>642004</v>
      </c>
      <c r="C343" s="10" t="s">
        <v>327</v>
      </c>
      <c r="D343" s="81">
        <v>115</v>
      </c>
      <c r="E343" s="81">
        <v>115</v>
      </c>
    </row>
    <row r="344" spans="2:5" ht="12.75">
      <c r="B344" s="15"/>
      <c r="C344" s="11"/>
      <c r="D344" s="81"/>
      <c r="E344" s="81"/>
    </row>
    <row r="345" spans="2:5" ht="15.75">
      <c r="B345" s="34" t="s">
        <v>234</v>
      </c>
      <c r="C345" s="21" t="s">
        <v>235</v>
      </c>
      <c r="D345" s="86">
        <f>SUM(D346:D348)</f>
        <v>746512</v>
      </c>
      <c r="E345" s="86">
        <f>SUM(E346:E348)</f>
        <v>746512</v>
      </c>
    </row>
    <row r="346" spans="2:5" ht="12.75">
      <c r="B346" s="14">
        <v>600000</v>
      </c>
      <c r="C346" s="8" t="s">
        <v>236</v>
      </c>
      <c r="D346" s="81">
        <v>408278</v>
      </c>
      <c r="E346" s="81">
        <v>408278</v>
      </c>
    </row>
    <row r="347" spans="2:5" ht="12.75">
      <c r="B347" s="14">
        <v>642005</v>
      </c>
      <c r="C347" s="8" t="s">
        <v>237</v>
      </c>
      <c r="D347" s="81">
        <v>249988</v>
      </c>
      <c r="E347" s="81">
        <v>249988</v>
      </c>
    </row>
    <row r="348" spans="2:5" ht="12.75">
      <c r="B348" s="14">
        <v>642005</v>
      </c>
      <c r="C348" s="8" t="s">
        <v>238</v>
      </c>
      <c r="D348" s="81">
        <v>88246</v>
      </c>
      <c r="E348" s="81">
        <v>88246</v>
      </c>
    </row>
    <row r="349" spans="2:5" ht="12.75">
      <c r="B349" s="14"/>
      <c r="C349" s="8"/>
      <c r="D349" s="81"/>
      <c r="E349" s="81"/>
    </row>
    <row r="350" spans="2:5" ht="15.75">
      <c r="B350" s="23" t="s">
        <v>234</v>
      </c>
      <c r="C350" s="21" t="s">
        <v>239</v>
      </c>
      <c r="D350" s="94">
        <f>SUM(D351:D352)</f>
        <v>19565</v>
      </c>
      <c r="E350" s="94">
        <f>SUM(E351:E352)</f>
        <v>19565</v>
      </c>
    </row>
    <row r="351" spans="2:5" ht="12.75">
      <c r="B351" s="14">
        <v>647011</v>
      </c>
      <c r="C351" s="8" t="s">
        <v>240</v>
      </c>
      <c r="D351" s="81"/>
      <c r="E351" s="81"/>
    </row>
    <row r="352" spans="2:5" ht="12.75">
      <c r="B352" s="18">
        <v>642004</v>
      </c>
      <c r="C352" s="19" t="s">
        <v>241</v>
      </c>
      <c r="D352" s="81">
        <v>19565</v>
      </c>
      <c r="E352" s="81">
        <v>19565</v>
      </c>
    </row>
    <row r="353" spans="2:5" ht="12.75">
      <c r="B353" s="18"/>
      <c r="C353" s="19"/>
      <c r="D353" s="82"/>
      <c r="E353" s="82"/>
    </row>
    <row r="354" spans="2:5" ht="15.75">
      <c r="B354" s="34" t="s">
        <v>242</v>
      </c>
      <c r="C354" s="21" t="s">
        <v>243</v>
      </c>
      <c r="D354" s="86">
        <f>SUM(D355:D358)</f>
        <v>134188</v>
      </c>
      <c r="E354" s="86">
        <f>SUM(E355:E358)</f>
        <v>134188</v>
      </c>
    </row>
    <row r="355" spans="2:5" ht="12.75">
      <c r="B355" s="14">
        <v>600000</v>
      </c>
      <c r="C355" s="8" t="s">
        <v>244</v>
      </c>
      <c r="D355" s="81">
        <v>130788</v>
      </c>
      <c r="E355" s="81">
        <v>130788</v>
      </c>
    </row>
    <row r="356" spans="2:5" ht="12.75">
      <c r="B356" s="14" t="s">
        <v>350</v>
      </c>
      <c r="C356" s="8" t="s">
        <v>415</v>
      </c>
      <c r="D356" s="81">
        <v>2400</v>
      </c>
      <c r="E356" s="81">
        <v>2400</v>
      </c>
    </row>
    <row r="357" spans="2:5" ht="12.75">
      <c r="B357" s="14"/>
      <c r="C357" s="8" t="s">
        <v>245</v>
      </c>
      <c r="D357" s="81"/>
      <c r="E357" s="81"/>
    </row>
    <row r="358" spans="2:5" ht="12.75">
      <c r="B358" s="14"/>
      <c r="C358" s="8" t="s">
        <v>229</v>
      </c>
      <c r="D358" s="81">
        <v>1000</v>
      </c>
      <c r="E358" s="81">
        <v>1000</v>
      </c>
    </row>
    <row r="359" spans="2:5" ht="12.75">
      <c r="B359" s="14"/>
      <c r="C359" s="8"/>
      <c r="D359" s="81"/>
      <c r="E359" s="81"/>
    </row>
    <row r="360" spans="2:5" ht="15.75">
      <c r="B360" s="12" t="s">
        <v>246</v>
      </c>
      <c r="C360" s="13" t="s">
        <v>247</v>
      </c>
      <c r="D360" s="86">
        <f>SUM(D361+D366+D373+D377+D380)</f>
        <v>194592</v>
      </c>
      <c r="E360" s="86">
        <f>SUM(E361+E366+E373+E377+E380)</f>
        <v>195092</v>
      </c>
    </row>
    <row r="361" spans="1:5" ht="12.75">
      <c r="A361" s="84"/>
      <c r="B361" s="35" t="s">
        <v>248</v>
      </c>
      <c r="C361" s="36" t="s">
        <v>249</v>
      </c>
      <c r="D361" s="91">
        <f>SUM(D362:D365)</f>
        <v>88096</v>
      </c>
      <c r="E361" s="91">
        <f>SUM(E362:E365)</f>
        <v>88096</v>
      </c>
    </row>
    <row r="362" spans="2:5" ht="12.75" hidden="1">
      <c r="B362" s="14">
        <v>610000</v>
      </c>
      <c r="C362" s="8" t="s">
        <v>250</v>
      </c>
      <c r="D362" s="81">
        <v>45000</v>
      </c>
      <c r="E362" s="81">
        <v>45000</v>
      </c>
    </row>
    <row r="363" spans="2:5" ht="12.75" hidden="1">
      <c r="B363" s="14">
        <v>620000</v>
      </c>
      <c r="C363" s="8" t="s">
        <v>67</v>
      </c>
      <c r="D363" s="81">
        <v>16000</v>
      </c>
      <c r="E363" s="81">
        <v>16000</v>
      </c>
    </row>
    <row r="364" spans="2:5" ht="12.75" hidden="1">
      <c r="B364" s="14" t="s">
        <v>122</v>
      </c>
      <c r="C364" s="8" t="s">
        <v>390</v>
      </c>
      <c r="D364" s="81">
        <v>600</v>
      </c>
      <c r="E364" s="81">
        <v>600</v>
      </c>
    </row>
    <row r="365" spans="2:5" ht="12.75" hidden="1">
      <c r="B365" s="14">
        <v>630000</v>
      </c>
      <c r="C365" s="8" t="s">
        <v>164</v>
      </c>
      <c r="D365" s="81">
        <v>26496</v>
      </c>
      <c r="E365" s="81">
        <v>26496</v>
      </c>
    </row>
    <row r="366" spans="1:5" ht="12.75">
      <c r="A366" s="84"/>
      <c r="B366" s="35" t="s">
        <v>389</v>
      </c>
      <c r="C366" s="36" t="s">
        <v>391</v>
      </c>
      <c r="D366" s="82">
        <f>SUM(D367:D371)</f>
        <v>66496</v>
      </c>
      <c r="E366" s="82">
        <f>SUM(E367:E371)</f>
        <v>66496</v>
      </c>
    </row>
    <row r="367" spans="1:5" ht="12.75" hidden="1">
      <c r="A367" s="6"/>
      <c r="B367" s="14">
        <v>610000</v>
      </c>
      <c r="C367" s="8" t="s">
        <v>250</v>
      </c>
      <c r="D367" s="81">
        <v>18000</v>
      </c>
      <c r="E367" s="81">
        <v>18000</v>
      </c>
    </row>
    <row r="368" spans="1:5" ht="12.75" hidden="1">
      <c r="A368" s="6"/>
      <c r="B368" s="14">
        <v>620000</v>
      </c>
      <c r="C368" s="8" t="s">
        <v>392</v>
      </c>
      <c r="D368" s="81">
        <v>6300</v>
      </c>
      <c r="E368" s="81">
        <v>6300</v>
      </c>
    </row>
    <row r="369" spans="1:5" ht="12.75" hidden="1">
      <c r="A369" s="6"/>
      <c r="B369" s="14" t="s">
        <v>122</v>
      </c>
      <c r="C369" s="8" t="s">
        <v>164</v>
      </c>
      <c r="D369" s="81">
        <v>15700</v>
      </c>
      <c r="E369" s="81">
        <v>15700</v>
      </c>
    </row>
    <row r="370" spans="2:5" ht="12.75" hidden="1">
      <c r="B370" s="14" t="s">
        <v>389</v>
      </c>
      <c r="C370" s="8" t="s">
        <v>344</v>
      </c>
      <c r="D370" s="81">
        <v>26496</v>
      </c>
      <c r="E370" s="81">
        <v>26496</v>
      </c>
    </row>
    <row r="371" spans="2:5" ht="12.75" hidden="1">
      <c r="B371" s="14">
        <v>637005</v>
      </c>
      <c r="C371" s="8" t="s">
        <v>251</v>
      </c>
      <c r="D371" s="81"/>
      <c r="E371" s="81"/>
    </row>
    <row r="372" spans="2:5" ht="15.75">
      <c r="B372" s="14"/>
      <c r="C372" s="8"/>
      <c r="D372" s="80"/>
      <c r="E372" s="80"/>
    </row>
    <row r="373" spans="2:5" ht="12.75">
      <c r="B373" s="37" t="s">
        <v>252</v>
      </c>
      <c r="C373" s="9" t="s">
        <v>401</v>
      </c>
      <c r="D373" s="91">
        <f>SUM(D374:D376)</f>
        <v>1800</v>
      </c>
      <c r="E373" s="91">
        <f>SUM(E374:E376)</f>
        <v>1800</v>
      </c>
    </row>
    <row r="374" spans="2:5" ht="12.75" hidden="1">
      <c r="B374" s="18">
        <v>637013</v>
      </c>
      <c r="C374" s="19" t="s">
        <v>253</v>
      </c>
      <c r="D374" s="81">
        <v>800</v>
      </c>
      <c r="E374" s="81">
        <v>0</v>
      </c>
    </row>
    <row r="375" spans="2:5" ht="12.75" hidden="1">
      <c r="B375" s="18">
        <v>642026</v>
      </c>
      <c r="C375" s="19" t="s">
        <v>253</v>
      </c>
      <c r="D375" s="81"/>
      <c r="E375" s="81">
        <v>800</v>
      </c>
    </row>
    <row r="376" spans="2:5" ht="12.75" hidden="1">
      <c r="B376" s="18" t="s">
        <v>389</v>
      </c>
      <c r="C376" s="19" t="s">
        <v>254</v>
      </c>
      <c r="D376" s="81">
        <v>1000</v>
      </c>
      <c r="E376" s="81">
        <v>1000</v>
      </c>
    </row>
    <row r="377" spans="2:5" ht="12.75">
      <c r="B377" s="37" t="s">
        <v>255</v>
      </c>
      <c r="C377" s="9" t="s">
        <v>256</v>
      </c>
      <c r="D377" s="99">
        <f>D378</f>
        <v>500</v>
      </c>
      <c r="E377" s="99">
        <f>E378</f>
        <v>500</v>
      </c>
    </row>
    <row r="378" spans="2:5" ht="12.75">
      <c r="B378" s="18">
        <v>642001</v>
      </c>
      <c r="C378" s="19" t="s">
        <v>375</v>
      </c>
      <c r="D378" s="81">
        <v>500</v>
      </c>
      <c r="E378" s="81">
        <v>500</v>
      </c>
    </row>
    <row r="379" spans="2:5" s="6" customFormat="1" ht="12.75">
      <c r="B379" s="90"/>
      <c r="C379" s="19"/>
      <c r="D379" s="81"/>
      <c r="E379" s="81"/>
    </row>
    <row r="380" spans="2:5" ht="12.75">
      <c r="B380" s="35" t="s">
        <v>257</v>
      </c>
      <c r="C380" s="36" t="s">
        <v>258</v>
      </c>
      <c r="D380" s="91">
        <f>SUM(D381:D390)</f>
        <v>37700</v>
      </c>
      <c r="E380" s="91">
        <f>SUM(E381:E390)</f>
        <v>38200</v>
      </c>
    </row>
    <row r="381" spans="2:5" ht="12.75" hidden="1">
      <c r="B381" s="14">
        <v>633000</v>
      </c>
      <c r="C381" s="8" t="s">
        <v>259</v>
      </c>
      <c r="D381" s="81">
        <v>4500</v>
      </c>
      <c r="E381" s="81">
        <v>4500</v>
      </c>
    </row>
    <row r="382" spans="2:5" ht="12.75" hidden="1">
      <c r="B382" s="14" t="s">
        <v>350</v>
      </c>
      <c r="C382" s="8" t="s">
        <v>351</v>
      </c>
      <c r="D382" s="81">
        <v>17280</v>
      </c>
      <c r="E382" s="81">
        <v>17280</v>
      </c>
    </row>
    <row r="383" spans="2:5" ht="12.75" hidden="1">
      <c r="B383" s="14">
        <v>634004</v>
      </c>
      <c r="C383" s="8" t="s">
        <v>260</v>
      </c>
      <c r="D383" s="81">
        <v>200</v>
      </c>
      <c r="E383" s="81">
        <v>200</v>
      </c>
    </row>
    <row r="384" spans="2:5" ht="12.75" hidden="1">
      <c r="B384" s="14">
        <v>637005</v>
      </c>
      <c r="C384" s="8" t="s">
        <v>261</v>
      </c>
      <c r="D384" s="81">
        <v>1300</v>
      </c>
      <c r="E384" s="81">
        <v>1300</v>
      </c>
    </row>
    <row r="385" spans="2:5" ht="12.75" hidden="1">
      <c r="B385" s="14">
        <v>637014</v>
      </c>
      <c r="C385" s="8" t="s">
        <v>262</v>
      </c>
      <c r="D385" s="81">
        <v>3600</v>
      </c>
      <c r="E385" s="81">
        <v>3600</v>
      </c>
    </row>
    <row r="386" spans="2:5" ht="12.75" hidden="1">
      <c r="B386" s="14">
        <v>637014</v>
      </c>
      <c r="C386" s="8" t="s">
        <v>263</v>
      </c>
      <c r="D386" s="81">
        <v>2200</v>
      </c>
      <c r="E386" s="81">
        <v>2200</v>
      </c>
    </row>
    <row r="387" spans="2:5" ht="12.75" hidden="1">
      <c r="B387" s="14">
        <v>637014</v>
      </c>
      <c r="C387" s="8" t="s">
        <v>264</v>
      </c>
      <c r="D387" s="81">
        <v>3200</v>
      </c>
      <c r="E387" s="81">
        <v>3200</v>
      </c>
    </row>
    <row r="388" spans="2:5" ht="12.75" hidden="1">
      <c r="B388" s="14">
        <v>633009</v>
      </c>
      <c r="C388" s="8" t="s">
        <v>265</v>
      </c>
      <c r="D388" s="81">
        <v>100</v>
      </c>
      <c r="E388" s="81">
        <v>100</v>
      </c>
    </row>
    <row r="389" spans="2:5" ht="12.75" hidden="1">
      <c r="B389" s="14">
        <v>642007</v>
      </c>
      <c r="C389" s="8" t="s">
        <v>266</v>
      </c>
      <c r="D389" s="81">
        <v>4500</v>
      </c>
      <c r="E389" s="81">
        <v>5000</v>
      </c>
    </row>
    <row r="390" spans="2:5" ht="12.75" hidden="1">
      <c r="B390" s="14">
        <v>642026</v>
      </c>
      <c r="C390" s="8" t="s">
        <v>267</v>
      </c>
      <c r="D390" s="81">
        <v>820</v>
      </c>
      <c r="E390" s="81">
        <v>820</v>
      </c>
    </row>
    <row r="391" spans="2:5" ht="12.75">
      <c r="B391" s="15"/>
      <c r="C391" s="11"/>
      <c r="D391" s="81"/>
      <c r="E391" s="81"/>
    </row>
    <row r="392" spans="2:5" ht="15.75">
      <c r="B392" s="12"/>
      <c r="C392" s="13" t="s">
        <v>268</v>
      </c>
      <c r="D392" s="86">
        <f>D111+D172+D177+D180+D186+D191+D194+D203+D214+D216+D221+D230+D233+D239+D252+D260+D265+D275+D280+D283+D295+D300+D310+D341+D345+D350+D354+D360</f>
        <v>4369362</v>
      </c>
      <c r="E392" s="86">
        <f>E111+E172+E177+E180+E186+E191+E194+E203+E214+E216+E221+E230+E233+E239+E252+E260+E265+E275+E280+E283+E295+E300+E310+E341+E345+E350+E354+E360</f>
        <v>4468362</v>
      </c>
    </row>
    <row r="393" spans="1:5" ht="15.75">
      <c r="A393" s="1"/>
      <c r="B393" s="2"/>
      <c r="C393" s="2"/>
      <c r="D393" s="101"/>
      <c r="E393" s="101"/>
    </row>
    <row r="394" spans="2:5" ht="18">
      <c r="B394" s="66" t="s">
        <v>269</v>
      </c>
      <c r="C394" s="43"/>
      <c r="D394" s="83"/>
      <c r="E394" s="83"/>
    </row>
    <row r="395" spans="2:5" ht="15.75">
      <c r="B395" s="42" t="s">
        <v>64</v>
      </c>
      <c r="C395" s="43" t="s">
        <v>270</v>
      </c>
      <c r="D395" s="86">
        <f>SUM(D396:D399)</f>
        <v>0</v>
      </c>
      <c r="E395" s="86">
        <f>SUM(E396:E399)</f>
        <v>9460</v>
      </c>
    </row>
    <row r="396" spans="2:5" ht="12.75">
      <c r="B396" s="47">
        <v>711001</v>
      </c>
      <c r="C396" s="40" t="s">
        <v>271</v>
      </c>
      <c r="D396" s="81">
        <f>D398</f>
        <v>0</v>
      </c>
      <c r="E396" s="81">
        <v>0</v>
      </c>
    </row>
    <row r="397" spans="2:5" ht="12.75">
      <c r="B397" s="47" t="s">
        <v>376</v>
      </c>
      <c r="C397" s="40" t="s">
        <v>377</v>
      </c>
      <c r="D397" s="81">
        <v>0</v>
      </c>
      <c r="E397" s="81">
        <v>0</v>
      </c>
    </row>
    <row r="398" spans="2:5" ht="12.75">
      <c r="B398" s="47">
        <v>711001</v>
      </c>
      <c r="C398" s="40" t="s">
        <v>272</v>
      </c>
      <c r="D398" s="81">
        <f>D399</f>
        <v>0</v>
      </c>
      <c r="E398" s="81">
        <v>9460</v>
      </c>
    </row>
    <row r="399" spans="2:5" ht="12.75">
      <c r="B399" s="47">
        <v>716000</v>
      </c>
      <c r="C399" s="40" t="s">
        <v>317</v>
      </c>
      <c r="D399" s="81">
        <f>D400</f>
        <v>0</v>
      </c>
      <c r="E399" s="81">
        <f>E400</f>
        <v>0</v>
      </c>
    </row>
    <row r="400" spans="2:5" ht="12.75">
      <c r="B400" s="47"/>
      <c r="C400" s="40"/>
      <c r="D400" s="81"/>
      <c r="E400" s="81"/>
    </row>
    <row r="401" spans="2:5" ht="15.75">
      <c r="B401" s="67" t="s">
        <v>328</v>
      </c>
      <c r="C401" s="43" t="s">
        <v>270</v>
      </c>
      <c r="D401" s="80">
        <f>SUM(D402+D403)</f>
        <v>50000</v>
      </c>
      <c r="E401" s="80">
        <f>SUM(E402+E403)</f>
        <v>0</v>
      </c>
    </row>
    <row r="402" spans="2:5" s="6" customFormat="1" ht="12.75">
      <c r="B402" s="77">
        <v>717002</v>
      </c>
      <c r="C402" s="40" t="s">
        <v>419</v>
      </c>
      <c r="D402" s="81">
        <v>50000</v>
      </c>
      <c r="E402" s="81">
        <v>0</v>
      </c>
    </row>
    <row r="403" spans="2:5" ht="12.75">
      <c r="B403" s="47">
        <v>711001</v>
      </c>
      <c r="C403" s="40" t="s">
        <v>329</v>
      </c>
      <c r="D403" s="81">
        <f>D404</f>
        <v>0</v>
      </c>
      <c r="E403" s="81">
        <f>E404</f>
        <v>0</v>
      </c>
    </row>
    <row r="404" spans="2:5" ht="15.75">
      <c r="B404" s="68"/>
      <c r="C404" s="40"/>
      <c r="D404" s="80"/>
      <c r="E404" s="80"/>
    </row>
    <row r="405" spans="2:5" ht="15.75">
      <c r="B405" s="68" t="s">
        <v>141</v>
      </c>
      <c r="C405" s="46" t="s">
        <v>142</v>
      </c>
      <c r="D405" s="94">
        <f>SUM(D406:D411)</f>
        <v>9400</v>
      </c>
      <c r="E405" s="94">
        <f>SUM(E406:E411)</f>
        <v>20387</v>
      </c>
    </row>
    <row r="406" spans="1:5" ht="12.75">
      <c r="A406" s="6"/>
      <c r="B406" s="75" t="s">
        <v>336</v>
      </c>
      <c r="C406" s="73" t="s">
        <v>337</v>
      </c>
      <c r="D406" s="81">
        <v>0</v>
      </c>
      <c r="E406" s="81">
        <v>10987</v>
      </c>
    </row>
    <row r="407" spans="1:5" ht="12.75">
      <c r="A407" s="6"/>
      <c r="B407" s="75">
        <v>713005</v>
      </c>
      <c r="C407" s="73" t="s">
        <v>378</v>
      </c>
      <c r="D407" s="81">
        <v>0</v>
      </c>
      <c r="E407" s="81">
        <v>0</v>
      </c>
    </row>
    <row r="408" spans="2:5" ht="12.75">
      <c r="B408" s="40">
        <v>714001</v>
      </c>
      <c r="C408" s="48" t="s">
        <v>313</v>
      </c>
      <c r="D408" s="81">
        <v>5000</v>
      </c>
      <c r="E408" s="81">
        <v>5000</v>
      </c>
    </row>
    <row r="409" spans="2:5" ht="12.75">
      <c r="B409" s="47">
        <v>713003</v>
      </c>
      <c r="C409" s="48" t="s">
        <v>273</v>
      </c>
      <c r="D409" s="81">
        <v>4400</v>
      </c>
      <c r="E409" s="81">
        <v>4400</v>
      </c>
    </row>
    <row r="410" spans="2:5" ht="12.75">
      <c r="B410" s="47">
        <v>713005</v>
      </c>
      <c r="C410" s="48" t="s">
        <v>352</v>
      </c>
      <c r="D410" s="81">
        <f>D411</f>
        <v>0</v>
      </c>
      <c r="E410" s="81">
        <f>E411</f>
        <v>0</v>
      </c>
    </row>
    <row r="411" spans="2:5" ht="12.75">
      <c r="B411" s="47">
        <v>713003</v>
      </c>
      <c r="C411" s="48" t="s">
        <v>274</v>
      </c>
      <c r="D411" s="81">
        <f>D412</f>
        <v>0</v>
      </c>
      <c r="E411" s="81">
        <f>E412</f>
        <v>0</v>
      </c>
    </row>
    <row r="412" spans="2:5" ht="15.75">
      <c r="B412" s="69"/>
      <c r="C412" s="70"/>
      <c r="D412" s="80"/>
      <c r="E412" s="80"/>
    </row>
    <row r="413" spans="2:5" ht="15.75">
      <c r="B413" s="71" t="s">
        <v>275</v>
      </c>
      <c r="C413" s="43" t="s">
        <v>276</v>
      </c>
      <c r="D413" s="86">
        <f>SUM(D414:D417)</f>
        <v>132947</v>
      </c>
      <c r="E413" s="86">
        <f>SUM(E414:E417)</f>
        <v>147947</v>
      </c>
    </row>
    <row r="414" spans="1:5" ht="12.75">
      <c r="A414" s="6"/>
      <c r="B414" s="76" t="s">
        <v>338</v>
      </c>
      <c r="C414" s="73" t="s">
        <v>339</v>
      </c>
      <c r="D414" s="81">
        <v>17947</v>
      </c>
      <c r="E414" s="81">
        <v>32947</v>
      </c>
    </row>
    <row r="415" spans="2:5" ht="12.75">
      <c r="B415" s="47">
        <v>717002</v>
      </c>
      <c r="C415" s="40" t="s">
        <v>417</v>
      </c>
      <c r="D415" s="81">
        <v>50000</v>
      </c>
      <c r="E415" s="81">
        <v>50000</v>
      </c>
    </row>
    <row r="416" spans="2:5" ht="12.75">
      <c r="B416" s="47">
        <v>717002</v>
      </c>
      <c r="C416" s="40" t="s">
        <v>418</v>
      </c>
      <c r="D416" s="81">
        <v>65000</v>
      </c>
      <c r="E416" s="81">
        <v>65000</v>
      </c>
    </row>
    <row r="417" spans="2:5" ht="12.75">
      <c r="B417" s="47" t="s">
        <v>277</v>
      </c>
      <c r="C417" s="40" t="s">
        <v>278</v>
      </c>
      <c r="D417" s="81">
        <f>D418</f>
        <v>0</v>
      </c>
      <c r="E417" s="81">
        <f>E418</f>
        <v>0</v>
      </c>
    </row>
    <row r="418" spans="2:5" ht="15.75">
      <c r="B418" s="72"/>
      <c r="C418" s="70"/>
      <c r="D418" s="80"/>
      <c r="E418" s="80"/>
    </row>
    <row r="419" spans="2:5" ht="15.75">
      <c r="B419" s="71" t="s">
        <v>279</v>
      </c>
      <c r="C419" s="43" t="s">
        <v>280</v>
      </c>
      <c r="D419" s="86">
        <f>SUM(D420:D421)</f>
        <v>0</v>
      </c>
      <c r="E419" s="86">
        <f>SUM(E420:E421)</f>
        <v>0</v>
      </c>
    </row>
    <row r="420" spans="2:5" s="6" customFormat="1" ht="12.75">
      <c r="B420" s="72" t="s">
        <v>330</v>
      </c>
      <c r="C420" s="40" t="s">
        <v>379</v>
      </c>
      <c r="D420" s="81"/>
      <c r="E420" s="81"/>
    </row>
    <row r="421" spans="2:5" ht="12.75">
      <c r="B421" s="72" t="s">
        <v>277</v>
      </c>
      <c r="C421" s="40" t="s">
        <v>281</v>
      </c>
      <c r="D421" s="81">
        <f>D422</f>
        <v>0</v>
      </c>
      <c r="E421" s="81">
        <f>E422</f>
        <v>0</v>
      </c>
    </row>
    <row r="422" spans="2:5" ht="15.75">
      <c r="B422" s="44"/>
      <c r="C422" s="39"/>
      <c r="D422" s="80"/>
      <c r="E422" s="80"/>
    </row>
    <row r="423" spans="2:5" ht="15.75">
      <c r="B423" s="42" t="s">
        <v>166</v>
      </c>
      <c r="C423" s="43" t="s">
        <v>167</v>
      </c>
      <c r="D423" s="86">
        <f>SUM(D424:D431)</f>
        <v>1387362</v>
      </c>
      <c r="E423" s="86">
        <f>SUM(E424:E431)</f>
        <v>1388732</v>
      </c>
    </row>
    <row r="424" spans="2:5" ht="12.75">
      <c r="B424" s="47" t="s">
        <v>330</v>
      </c>
      <c r="C424" s="40" t="s">
        <v>395</v>
      </c>
      <c r="D424" s="81">
        <v>95906</v>
      </c>
      <c r="E424" s="81">
        <v>95906</v>
      </c>
    </row>
    <row r="425" spans="2:5" ht="12.75">
      <c r="B425" s="47" t="s">
        <v>330</v>
      </c>
      <c r="C425" s="40" t="s">
        <v>402</v>
      </c>
      <c r="D425" s="81">
        <v>1180976</v>
      </c>
      <c r="E425" s="81">
        <v>1180976</v>
      </c>
    </row>
    <row r="426" spans="2:5" ht="12.75">
      <c r="B426" s="47" t="s">
        <v>330</v>
      </c>
      <c r="C426" s="40" t="s">
        <v>403</v>
      </c>
      <c r="D426" s="81">
        <v>84240</v>
      </c>
      <c r="E426" s="81">
        <v>84240</v>
      </c>
    </row>
    <row r="427" spans="2:5" ht="12.75">
      <c r="B427" s="47">
        <v>716</v>
      </c>
      <c r="C427" s="40" t="s">
        <v>426</v>
      </c>
      <c r="D427" s="81"/>
      <c r="E427" s="81">
        <v>570</v>
      </c>
    </row>
    <row r="428" spans="2:5" ht="12.75">
      <c r="B428" s="47">
        <v>716</v>
      </c>
      <c r="C428" s="40" t="s">
        <v>427</v>
      </c>
      <c r="D428" s="81"/>
      <c r="E428" s="81">
        <v>800</v>
      </c>
    </row>
    <row r="429" spans="2:5" ht="12.75">
      <c r="B429" s="47">
        <v>711000</v>
      </c>
      <c r="C429" s="40" t="s">
        <v>380</v>
      </c>
      <c r="D429" s="81">
        <v>15000</v>
      </c>
      <c r="E429" s="81">
        <v>15000</v>
      </c>
    </row>
    <row r="430" spans="2:5" ht="12.75">
      <c r="B430" s="47">
        <v>716000</v>
      </c>
      <c r="C430" s="40" t="s">
        <v>420</v>
      </c>
      <c r="D430" s="81">
        <v>5000</v>
      </c>
      <c r="E430" s="81">
        <v>5000</v>
      </c>
    </row>
    <row r="431" spans="2:5" ht="12.75">
      <c r="B431" s="47">
        <v>716000</v>
      </c>
      <c r="C431" s="40" t="s">
        <v>282</v>
      </c>
      <c r="D431" s="81">
        <v>6240</v>
      </c>
      <c r="E431" s="81">
        <v>6240</v>
      </c>
    </row>
    <row r="432" spans="2:5" ht="15.75">
      <c r="B432" s="47"/>
      <c r="C432" s="40"/>
      <c r="D432" s="80"/>
      <c r="E432" s="80"/>
    </row>
    <row r="433" spans="2:5" ht="15.75">
      <c r="B433" s="42" t="s">
        <v>173</v>
      </c>
      <c r="C433" s="46" t="s">
        <v>174</v>
      </c>
      <c r="D433" s="96">
        <f>SUM(D434:D436)</f>
        <v>0</v>
      </c>
      <c r="E433" s="96">
        <f>SUM(E434:E436)</f>
        <v>2500</v>
      </c>
    </row>
    <row r="434" spans="2:5" ht="12.75">
      <c r="B434" s="53">
        <v>717000</v>
      </c>
      <c r="C434" s="48" t="s">
        <v>335</v>
      </c>
      <c r="D434" s="81">
        <f>D436</f>
        <v>0</v>
      </c>
      <c r="E434" s="81">
        <f>E436</f>
        <v>0</v>
      </c>
    </row>
    <row r="435" spans="2:5" ht="12.75">
      <c r="B435" s="53">
        <v>717002</v>
      </c>
      <c r="C435" s="48" t="s">
        <v>428</v>
      </c>
      <c r="D435" s="81"/>
      <c r="E435" s="81">
        <v>2500</v>
      </c>
    </row>
    <row r="436" spans="2:5" ht="12.75">
      <c r="B436" s="47">
        <v>717001</v>
      </c>
      <c r="C436" s="40" t="s">
        <v>364</v>
      </c>
      <c r="D436" s="81">
        <f>D437</f>
        <v>0</v>
      </c>
      <c r="E436" s="81">
        <f>E437</f>
        <v>0</v>
      </c>
    </row>
    <row r="437" spans="2:5" ht="15.75">
      <c r="B437" s="47"/>
      <c r="C437" s="40"/>
      <c r="D437" s="80"/>
      <c r="E437" s="80"/>
    </row>
    <row r="438" spans="2:5" ht="15.75">
      <c r="B438" s="42" t="s">
        <v>187</v>
      </c>
      <c r="C438" s="46" t="s">
        <v>188</v>
      </c>
      <c r="D438" s="96">
        <f>SUM(D439:D441)</f>
        <v>284126</v>
      </c>
      <c r="E438" s="96">
        <f>SUM(E439:E441)</f>
        <v>284126</v>
      </c>
    </row>
    <row r="439" spans="2:5" ht="12.75">
      <c r="B439" s="53">
        <v>713005</v>
      </c>
      <c r="C439" s="48" t="s">
        <v>331</v>
      </c>
      <c r="D439" s="81">
        <v>134126</v>
      </c>
      <c r="E439" s="81">
        <v>134126</v>
      </c>
    </row>
    <row r="440" spans="2:5" ht="12.75">
      <c r="B440" s="47">
        <v>717</v>
      </c>
      <c r="C440" s="40" t="s">
        <v>400</v>
      </c>
      <c r="D440" s="81">
        <v>150000</v>
      </c>
      <c r="E440" s="81">
        <v>150000</v>
      </c>
    </row>
    <row r="441" spans="2:5" ht="12.75">
      <c r="B441" s="74"/>
      <c r="C441" s="48" t="s">
        <v>318</v>
      </c>
      <c r="D441" s="81">
        <f>D442</f>
        <v>0</v>
      </c>
      <c r="E441" s="81">
        <f>E442</f>
        <v>0</v>
      </c>
    </row>
    <row r="442" spans="2:5" ht="15.75">
      <c r="B442" s="45"/>
      <c r="C442" s="40"/>
      <c r="D442" s="80"/>
      <c r="E442" s="80"/>
    </row>
    <row r="443" spans="2:5" ht="15.75">
      <c r="B443" s="42" t="s">
        <v>210</v>
      </c>
      <c r="C443" s="43" t="s">
        <v>283</v>
      </c>
      <c r="D443" s="86">
        <f>SUM(D444:D447)</f>
        <v>0</v>
      </c>
      <c r="E443" s="86">
        <f>SUM(E444:E447)</f>
        <v>0</v>
      </c>
    </row>
    <row r="444" spans="2:5" ht="12.75">
      <c r="B444" s="53">
        <v>717000</v>
      </c>
      <c r="C444" s="40" t="s">
        <v>319</v>
      </c>
      <c r="D444" s="81">
        <f>D445</f>
        <v>0</v>
      </c>
      <c r="E444" s="81">
        <f>E445</f>
        <v>0</v>
      </c>
    </row>
    <row r="445" spans="2:5" ht="12.75">
      <c r="B445" s="53">
        <v>717000</v>
      </c>
      <c r="C445" s="40" t="s">
        <v>353</v>
      </c>
      <c r="D445" s="81">
        <f>D447</f>
        <v>0</v>
      </c>
      <c r="E445" s="81">
        <f>E447</f>
        <v>0</v>
      </c>
    </row>
    <row r="446" spans="2:5" ht="12.75">
      <c r="B446" s="53" t="s">
        <v>330</v>
      </c>
      <c r="C446" s="40" t="s">
        <v>365</v>
      </c>
      <c r="D446" s="81"/>
      <c r="E446" s="81"/>
    </row>
    <row r="447" spans="2:5" ht="12.75">
      <c r="B447" s="53">
        <v>717000</v>
      </c>
      <c r="C447" s="40" t="s">
        <v>381</v>
      </c>
      <c r="D447" s="81">
        <f>D448</f>
        <v>0</v>
      </c>
      <c r="E447" s="81">
        <f>E448</f>
        <v>0</v>
      </c>
    </row>
    <row r="448" spans="2:5" ht="15.75">
      <c r="B448" s="42"/>
      <c r="C448" s="40"/>
      <c r="D448" s="80"/>
      <c r="E448" s="80"/>
    </row>
    <row r="449" spans="2:5" ht="15.75">
      <c r="B449" s="42" t="s">
        <v>214</v>
      </c>
      <c r="C449" s="46" t="s">
        <v>215</v>
      </c>
      <c r="D449" s="86">
        <f>SUM(D450:D453)</f>
        <v>0</v>
      </c>
      <c r="E449" s="86">
        <f>SUM(E450:E453)</f>
        <v>0</v>
      </c>
    </row>
    <row r="450" spans="1:5" ht="12.75">
      <c r="A450" s="6"/>
      <c r="B450" s="77">
        <v>717000</v>
      </c>
      <c r="C450" s="73" t="s">
        <v>341</v>
      </c>
      <c r="D450" s="81">
        <f>D451</f>
        <v>0</v>
      </c>
      <c r="E450" s="81">
        <f>E451</f>
        <v>0</v>
      </c>
    </row>
    <row r="451" spans="1:5" ht="12.75">
      <c r="A451" s="6"/>
      <c r="B451" s="77">
        <v>717000</v>
      </c>
      <c r="C451" s="73" t="s">
        <v>342</v>
      </c>
      <c r="D451" s="81">
        <f>D453</f>
        <v>0</v>
      </c>
      <c r="E451" s="81">
        <f>E453</f>
        <v>0</v>
      </c>
    </row>
    <row r="452" spans="1:5" ht="12.75">
      <c r="A452" s="6"/>
      <c r="B452" s="77" t="s">
        <v>330</v>
      </c>
      <c r="C452" s="73" t="s">
        <v>366</v>
      </c>
      <c r="D452" s="81"/>
      <c r="E452" s="81"/>
    </row>
    <row r="453" spans="2:5" ht="12.75">
      <c r="B453" s="53">
        <v>717000</v>
      </c>
      <c r="C453" s="48" t="s">
        <v>320</v>
      </c>
      <c r="D453" s="81">
        <f>D454</f>
        <v>0</v>
      </c>
      <c r="E453" s="81">
        <f>E454</f>
        <v>0</v>
      </c>
    </row>
    <row r="454" spans="2:5" ht="15.75">
      <c r="B454" s="53"/>
      <c r="C454" s="48"/>
      <c r="D454" s="80"/>
      <c r="E454" s="80"/>
    </row>
    <row r="455" spans="2:5" ht="15.75">
      <c r="B455" s="47"/>
      <c r="C455" s="43" t="s">
        <v>284</v>
      </c>
      <c r="D455" s="86">
        <f>D395+D401+D405+D413+D419+D423+D433+D438+D443+D449</f>
        <v>1863835</v>
      </c>
      <c r="E455" s="86">
        <f>E395+E401+E405+E413+E419+E423+E433+E438+E443+E449</f>
        <v>1853152</v>
      </c>
    </row>
    <row r="456" spans="1:5" ht="15.75">
      <c r="A456" s="1"/>
      <c r="B456" s="102"/>
      <c r="C456" s="2"/>
      <c r="D456" s="87"/>
      <c r="E456" s="87"/>
    </row>
    <row r="457" spans="2:5" ht="15.75">
      <c r="B457" s="50" t="s">
        <v>285</v>
      </c>
      <c r="C457" s="50"/>
      <c r="D457" s="80"/>
      <c r="E457" s="80"/>
    </row>
    <row r="458" spans="2:5" ht="15.75">
      <c r="B458" s="51"/>
      <c r="C458" s="51" t="s">
        <v>286</v>
      </c>
      <c r="D458" s="86">
        <f>D88</f>
        <v>4761658</v>
      </c>
      <c r="E458" s="86">
        <f>E88</f>
        <v>4861876</v>
      </c>
    </row>
    <row r="459" spans="2:5" ht="15.75">
      <c r="B459" s="51"/>
      <c r="C459" s="51" t="s">
        <v>287</v>
      </c>
      <c r="D459" s="86">
        <f>D107</f>
        <v>1210976</v>
      </c>
      <c r="E459" s="86">
        <f>E107</f>
        <v>1210976</v>
      </c>
    </row>
    <row r="460" spans="2:5" ht="15.75">
      <c r="B460" s="51"/>
      <c r="C460" s="51" t="s">
        <v>288</v>
      </c>
      <c r="D460" s="86">
        <f>D392</f>
        <v>4369362</v>
      </c>
      <c r="E460" s="86">
        <f>E392</f>
        <v>4468362</v>
      </c>
    </row>
    <row r="461" spans="2:5" ht="15.75">
      <c r="B461" s="51"/>
      <c r="C461" s="51" t="s">
        <v>289</v>
      </c>
      <c r="D461" s="86">
        <f>D455</f>
        <v>1863835</v>
      </c>
      <c r="E461" s="86">
        <f>E455</f>
        <v>1853152</v>
      </c>
    </row>
    <row r="462" spans="2:5" ht="15.75">
      <c r="B462" s="52"/>
      <c r="C462" s="51" t="s">
        <v>290</v>
      </c>
      <c r="D462" s="86">
        <f>D458+D459-D460-D461</f>
        <v>-260563</v>
      </c>
      <c r="E462" s="86">
        <f>E458+E459-E460-E461</f>
        <v>-248662</v>
      </c>
    </row>
    <row r="463" spans="2:5" ht="15.75">
      <c r="B463" s="52"/>
      <c r="C463" s="52"/>
      <c r="D463" s="80"/>
      <c r="E463" s="80"/>
    </row>
    <row r="464" spans="2:5" ht="15.75">
      <c r="B464" s="3"/>
      <c r="C464" s="4"/>
      <c r="D464" s="87"/>
      <c r="E464" s="87"/>
    </row>
    <row r="465" spans="2:5" ht="15.75">
      <c r="B465" s="54" t="s">
        <v>291</v>
      </c>
      <c r="C465" s="55"/>
      <c r="D465" s="81"/>
      <c r="E465" s="81"/>
    </row>
    <row r="466" spans="2:5" s="6" customFormat="1" ht="12.75">
      <c r="B466" s="89">
        <v>451</v>
      </c>
      <c r="C466" s="55" t="s">
        <v>56</v>
      </c>
      <c r="D466" s="81"/>
      <c r="E466" s="81"/>
    </row>
    <row r="467" spans="2:5" ht="12.75">
      <c r="B467" s="56">
        <v>453</v>
      </c>
      <c r="C467" s="55" t="s">
        <v>292</v>
      </c>
      <c r="D467" s="81"/>
      <c r="E467" s="81"/>
    </row>
    <row r="468" spans="2:5" ht="12.75">
      <c r="B468" s="57">
        <v>454</v>
      </c>
      <c r="C468" s="58" t="s">
        <v>293</v>
      </c>
      <c r="D468" s="81">
        <v>280000</v>
      </c>
      <c r="E468" s="81">
        <v>280000</v>
      </c>
    </row>
    <row r="469" spans="2:5" ht="12.75">
      <c r="B469" s="57"/>
      <c r="C469" s="58" t="s">
        <v>294</v>
      </c>
      <c r="D469" s="81">
        <f>D470</f>
        <v>0</v>
      </c>
      <c r="E469" s="81">
        <f>E470</f>
        <v>0</v>
      </c>
    </row>
    <row r="470" spans="2:5" ht="12.75">
      <c r="B470" s="57">
        <v>411005</v>
      </c>
      <c r="C470" s="58" t="s">
        <v>295</v>
      </c>
      <c r="D470" s="81">
        <f>D472</f>
        <v>0</v>
      </c>
      <c r="E470" s="81">
        <f>E472</f>
        <v>0</v>
      </c>
    </row>
    <row r="471" spans="2:5" ht="12.75">
      <c r="B471" s="57">
        <v>513001</v>
      </c>
      <c r="C471" s="58" t="s">
        <v>433</v>
      </c>
      <c r="D471" s="81"/>
      <c r="E471" s="81">
        <v>500000</v>
      </c>
    </row>
    <row r="472" spans="2:5" ht="12.75">
      <c r="B472" s="57">
        <v>513001</v>
      </c>
      <c r="C472" s="58" t="s">
        <v>296</v>
      </c>
      <c r="D472" s="81">
        <f>D473</f>
        <v>0</v>
      </c>
      <c r="E472" s="81">
        <f>E473</f>
        <v>0</v>
      </c>
    </row>
    <row r="473" spans="2:5" ht="12.75">
      <c r="B473" s="57"/>
      <c r="C473" s="58"/>
      <c r="D473" s="81"/>
      <c r="E473" s="81"/>
    </row>
    <row r="474" spans="2:5" ht="15.75">
      <c r="B474" s="55"/>
      <c r="C474" s="59" t="s">
        <v>297</v>
      </c>
      <c r="D474" s="86">
        <f>SUM(D467:D472)</f>
        <v>280000</v>
      </c>
      <c r="E474" s="86">
        <f>SUM(E467:E472)</f>
        <v>780000</v>
      </c>
    </row>
    <row r="475" spans="2:5" ht="15.75">
      <c r="B475" s="55"/>
      <c r="C475" s="59"/>
      <c r="D475" s="81"/>
      <c r="E475" s="81"/>
    </row>
    <row r="476" spans="2:5" ht="15.75">
      <c r="B476" s="59" t="s">
        <v>298</v>
      </c>
      <c r="C476" s="55"/>
      <c r="D476" s="81"/>
      <c r="E476" s="81"/>
    </row>
    <row r="477" spans="2:5" ht="12.75">
      <c r="B477" s="58">
        <v>813002</v>
      </c>
      <c r="C477" s="55" t="s">
        <v>299</v>
      </c>
      <c r="D477" s="81">
        <v>4000</v>
      </c>
      <c r="E477" s="81">
        <v>4000</v>
      </c>
    </row>
    <row r="478" spans="2:5" ht="12.75">
      <c r="B478" s="55">
        <v>821004</v>
      </c>
      <c r="C478" s="55" t="s">
        <v>434</v>
      </c>
      <c r="D478" s="81"/>
      <c r="E478" s="81">
        <v>500000</v>
      </c>
    </row>
    <row r="479" spans="2:5" ht="12.75">
      <c r="B479" s="58">
        <v>821005</v>
      </c>
      <c r="C479" s="58" t="s">
        <v>300</v>
      </c>
      <c r="D479" s="81">
        <v>8900</v>
      </c>
      <c r="E479" s="81">
        <v>8900</v>
      </c>
    </row>
    <row r="480" spans="2:5" ht="15.75">
      <c r="B480" s="55"/>
      <c r="C480" s="60" t="s">
        <v>301</v>
      </c>
      <c r="D480" s="86">
        <f>SUM(D477:D479)</f>
        <v>12900</v>
      </c>
      <c r="E480" s="86">
        <f>SUM(E477:E479)</f>
        <v>512900</v>
      </c>
    </row>
    <row r="481" spans="4:5" ht="15.75">
      <c r="D481" s="87"/>
      <c r="E481" s="87"/>
    </row>
    <row r="482" spans="2:5" ht="15.75">
      <c r="B482" s="52"/>
      <c r="C482" s="61" t="s">
        <v>302</v>
      </c>
      <c r="D482" s="82"/>
      <c r="E482" s="82"/>
    </row>
    <row r="483" spans="2:5" ht="12.75">
      <c r="B483" s="52"/>
      <c r="C483" s="62" t="s">
        <v>303</v>
      </c>
      <c r="D483" s="91">
        <f>D458</f>
        <v>4761658</v>
      </c>
      <c r="E483" s="91">
        <f>E458</f>
        <v>4861876</v>
      </c>
    </row>
    <row r="484" spans="2:5" ht="12.75">
      <c r="B484" s="63"/>
      <c r="C484" s="62" t="s">
        <v>304</v>
      </c>
      <c r="D484" s="91">
        <f>D459</f>
        <v>1210976</v>
      </c>
      <c r="E484" s="91">
        <f>E459</f>
        <v>1210976</v>
      </c>
    </row>
    <row r="485" spans="2:5" ht="15.75">
      <c r="B485" s="51"/>
      <c r="C485" s="62" t="s">
        <v>305</v>
      </c>
      <c r="D485" s="91">
        <f>D474</f>
        <v>280000</v>
      </c>
      <c r="E485" s="91">
        <f>E474</f>
        <v>780000</v>
      </c>
    </row>
    <row r="486" spans="2:5" ht="15.75">
      <c r="B486" s="52"/>
      <c r="C486" s="61" t="s">
        <v>306</v>
      </c>
      <c r="D486" s="91">
        <f>SUM(D483:D485)</f>
        <v>6252634</v>
      </c>
      <c r="E486" s="91">
        <f>SUM(E483:E485)</f>
        <v>6852852</v>
      </c>
    </row>
    <row r="487" spans="2:5" ht="15">
      <c r="B487" s="52"/>
      <c r="C487" s="64"/>
      <c r="D487" s="82"/>
      <c r="E487" s="82"/>
    </row>
    <row r="488" spans="2:5" ht="12.75">
      <c r="B488" s="52"/>
      <c r="C488" s="62" t="s">
        <v>307</v>
      </c>
      <c r="D488" s="91">
        <f>D460</f>
        <v>4369362</v>
      </c>
      <c r="E488" s="91">
        <f>E460</f>
        <v>4468362</v>
      </c>
    </row>
    <row r="489" spans="2:5" ht="12.75">
      <c r="B489" s="52"/>
      <c r="C489" s="62" t="s">
        <v>308</v>
      </c>
      <c r="D489" s="91">
        <f>D461</f>
        <v>1863835</v>
      </c>
      <c r="E489" s="91">
        <f>E461</f>
        <v>1853152</v>
      </c>
    </row>
    <row r="490" spans="2:5" ht="15.75">
      <c r="B490" s="51"/>
      <c r="C490" s="62" t="s">
        <v>309</v>
      </c>
      <c r="D490" s="91">
        <f>D480</f>
        <v>12900</v>
      </c>
      <c r="E490" s="91">
        <f>E480</f>
        <v>512900</v>
      </c>
    </row>
    <row r="491" spans="2:5" ht="15.75">
      <c r="B491" s="52"/>
      <c r="C491" s="61" t="s">
        <v>310</v>
      </c>
      <c r="D491" s="91">
        <f>SUM(D488:D490)</f>
        <v>6246097</v>
      </c>
      <c r="E491" s="91">
        <f>SUM(E488:E490)</f>
        <v>6834414</v>
      </c>
    </row>
    <row r="492" spans="2:5" ht="15.75">
      <c r="B492" s="51"/>
      <c r="C492" s="65"/>
      <c r="D492" s="82"/>
      <c r="E492" s="82"/>
    </row>
    <row r="493" spans="2:5" ht="15.75">
      <c r="B493" s="52"/>
      <c r="C493" s="61" t="s">
        <v>311</v>
      </c>
      <c r="D493" s="86">
        <f>D486-D491</f>
        <v>6537</v>
      </c>
      <c r="E493" s="86">
        <f>E486-E491</f>
        <v>18438</v>
      </c>
    </row>
    <row r="494" spans="2:3" ht="12.75">
      <c r="B494" s="3"/>
      <c r="C494" s="5"/>
    </row>
    <row r="495" ht="12.75">
      <c r="C495" s="6"/>
    </row>
    <row r="496" ht="12.75">
      <c r="C496" s="6" t="s">
        <v>429</v>
      </c>
    </row>
    <row r="498" ht="12.75">
      <c r="C498" t="s">
        <v>430</v>
      </c>
    </row>
    <row r="503" ht="12.75">
      <c r="E503" s="84" t="s">
        <v>431</v>
      </c>
    </row>
    <row r="504" ht="12.75">
      <c r="E504" s="84" t="s">
        <v>432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veljacik</cp:lastModifiedBy>
  <cp:lastPrinted>2013-04-25T13:22:15Z</cp:lastPrinted>
  <dcterms:created xsi:type="dcterms:W3CDTF">2011-12-02T11:12:15Z</dcterms:created>
  <dcterms:modified xsi:type="dcterms:W3CDTF">2013-04-25T13:27:48Z</dcterms:modified>
  <cp:category/>
  <cp:version/>
  <cp:contentType/>
  <cp:contentStatus/>
</cp:coreProperties>
</file>